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1"/>
  </bookViews>
  <sheets>
    <sheet name="H22共募報告" sheetId="1" r:id="rId1"/>
    <sheet name="H23予算 " sheetId="2" r:id="rId2"/>
    <sheet name="H22決算" sheetId="3" r:id="rId3"/>
    <sheet name="H22決算(県報告用）" sheetId="4" r:id="rId4"/>
    <sheet name="H22予算 (県報告)" sheetId="5" r:id="rId5"/>
    <sheet name="H22予算 (県申請用)" sheetId="6" r:id="rId6"/>
    <sheet name="共募報告" sheetId="7" r:id="rId7"/>
    <sheet name="H22予算" sheetId="8" r:id="rId8"/>
    <sheet name="H21決算" sheetId="9" r:id="rId9"/>
    <sheet name="H21決算(県報告用）" sheetId="10" r:id="rId10"/>
    <sheet name="H20決算(県報告用）" sheetId="11" r:id="rId11"/>
    <sheet name="H20決算" sheetId="12" r:id="rId12"/>
    <sheet name="貸借対照表" sheetId="13" r:id="rId13"/>
    <sheet name="H21予算" sheetId="14" r:id="rId14"/>
    <sheet name="H21予算(県）" sheetId="15" r:id="rId15"/>
    <sheet name="資金前途内訳" sheetId="16" r:id="rId16"/>
  </sheets>
  <definedNames>
    <definedName name="_xlnm.Print_Area" localSheetId="11">'H20決算'!$A$1:$F$44</definedName>
    <definedName name="_xlnm.Print_Area" localSheetId="10">'H20決算(県報告用）'!$A$1:$F$50</definedName>
    <definedName name="_xlnm.Print_Area" localSheetId="8">'H21決算'!$A$1:$F$50</definedName>
    <definedName name="_xlnm.Print_Area" localSheetId="9">'H21決算(県報告用）'!$A$1:$F$53</definedName>
    <definedName name="_xlnm.Print_Area" localSheetId="13">'H21予算'!$A$1:$F$48</definedName>
    <definedName name="_xlnm.Print_Area" localSheetId="14">'H21予算(県）'!$A$1:$F$51</definedName>
    <definedName name="_xlnm.Print_Area" localSheetId="0">'H22共募報告'!#REF!</definedName>
    <definedName name="_xlnm.Print_Area" localSheetId="2">'H22決算'!$A$1:$F$50</definedName>
    <definedName name="_xlnm.Print_Area" localSheetId="3">'H22決算(県報告用）'!$A$1:$F$53</definedName>
    <definedName name="_xlnm.Print_Area" localSheetId="7">'H22予算'!$A$1:$F$45</definedName>
    <definedName name="_xlnm.Print_Area" localSheetId="5">'H22予算 (県申請用)'!$A$1:$F$50</definedName>
    <definedName name="_xlnm.Print_Area" localSheetId="4">'H22予算 (県報告)'!$A$1:$F$45</definedName>
    <definedName name="_xlnm.Print_Area" localSheetId="1">'H23予算 '!$A$1:$F$47</definedName>
    <definedName name="_xlnm.Print_Area" localSheetId="6">'共募報告'!$A$1:$F$34</definedName>
  </definedNames>
  <calcPr fullCalcOnLoad="1"/>
</workbook>
</file>

<file path=xl/comments10.xml><?xml version="1.0" encoding="utf-8"?>
<comments xmlns="http://schemas.openxmlformats.org/spreadsheetml/2006/main">
  <authors>
    <author>HP Customer</author>
  </authors>
  <commentList>
    <comment ref="F14" authorId="0">
      <text>
        <r>
          <rPr>
            <sz val="8"/>
            <rFont val="ＭＳ Ｐゴシック"/>
            <family val="3"/>
          </rPr>
          <t>125,000円以上使うこと
・印刷製本費
・消耗品費
・通信運搬費</t>
        </r>
      </text>
    </comment>
    <comment ref="C32" authorId="0">
      <text>
        <r>
          <rPr>
            <sz val="8"/>
            <rFont val="ＭＳ Ｐゴシック"/>
            <family val="3"/>
          </rPr>
          <t>予算額200,000円使い切ること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F12" authorId="0">
      <text>
        <r>
          <rPr>
            <sz val="8"/>
            <rFont val="ＭＳ Ｐゴシック"/>
            <family val="3"/>
          </rPr>
          <t>125,000円以上使うこと
・印刷製本費
・消耗品費
・通信運搬費</t>
        </r>
      </text>
    </comment>
    <comment ref="C30" authorId="0">
      <text>
        <r>
          <rPr>
            <sz val="8"/>
            <rFont val="ＭＳ Ｐゴシック"/>
            <family val="3"/>
          </rPr>
          <t>予算額200,000円使い切ること</t>
        </r>
      </text>
    </comment>
  </commentList>
</comments>
</file>

<file path=xl/sharedStrings.xml><?xml version="1.0" encoding="utf-8"?>
<sst xmlns="http://schemas.openxmlformats.org/spreadsheetml/2006/main" count="942" uniqueCount="253">
  <si>
    <t>平成２０年度鳥取県福祉研究学会収入支出決算書</t>
  </si>
  <si>
    <t>自：平成２０年４月　１日</t>
  </si>
  <si>
    <t>至：平成２１年３月３１日</t>
  </si>
  <si>
    <t>【収入】</t>
  </si>
  <si>
    <t>（単位：円）</t>
  </si>
  <si>
    <t>科目</t>
  </si>
  <si>
    <t>予算額(A)</t>
  </si>
  <si>
    <t>決算額(B)</t>
  </si>
  <si>
    <t>増減(B-A)</t>
  </si>
  <si>
    <t>備考</t>
  </si>
  <si>
    <t>会費</t>
  </si>
  <si>
    <t>一般参加者　1,000円×236人＝</t>
  </si>
  <si>
    <t>（参加費）</t>
  </si>
  <si>
    <t>一般参加者（障害者・学生等）500円×6人＝</t>
  </si>
  <si>
    <t>研究発表者　1,000円×76人＝</t>
  </si>
  <si>
    <t>県補助金</t>
  </si>
  <si>
    <t>講演会</t>
  </si>
  <si>
    <t>研究会</t>
  </si>
  <si>
    <t>雑収入</t>
  </si>
  <si>
    <t>普通預金利息</t>
  </si>
  <si>
    <t>繰越金</t>
  </si>
  <si>
    <t>前期剰余金</t>
  </si>
  <si>
    <t>計</t>
  </si>
  <si>
    <t>【支出】</t>
  </si>
  <si>
    <t>（単位：円）</t>
  </si>
  <si>
    <t>不用額(A-B)</t>
  </si>
  <si>
    <t>（講演会等）</t>
  </si>
  <si>
    <t>諸謝金</t>
  </si>
  <si>
    <t>手話通訳者謝礼　13,000×2名</t>
  </si>
  <si>
    <t>講演講師謝金</t>
  </si>
  <si>
    <t>旅費交通費</t>
  </si>
  <si>
    <t>講演講師旅費</t>
  </si>
  <si>
    <t>手話通訳者旅費</t>
  </si>
  <si>
    <t>食料費</t>
  </si>
  <si>
    <t>講師昼食代（800円×1個）</t>
  </si>
  <si>
    <t>消耗品費</t>
  </si>
  <si>
    <t>印刷製本費</t>
  </si>
  <si>
    <t>複写機使用負担金　4円×3,704枚＝</t>
  </si>
  <si>
    <t>通信運搬費</t>
  </si>
  <si>
    <t>発送経費</t>
  </si>
  <si>
    <t>電話使用負担金</t>
  </si>
  <si>
    <t>小計（A)</t>
  </si>
  <si>
    <t>（研究会）</t>
  </si>
  <si>
    <t>知事賞審査委員謝金　10,000円×3名＝</t>
  </si>
  <si>
    <t>学会奨励賞賞金　10,000円×7名＝</t>
  </si>
  <si>
    <t>座長副座長旅費</t>
  </si>
  <si>
    <t>座長副座長等昼食代（500円×19個）</t>
  </si>
  <si>
    <t>複写機使用負担金　4円×13,572枚＝</t>
  </si>
  <si>
    <t>要旨集　325円×400部×1.05＝</t>
  </si>
  <si>
    <t>要旨集点字化（3部）</t>
  </si>
  <si>
    <t>学会奨励賞賞状　800円×10枚×1.05＝</t>
  </si>
  <si>
    <t>使用料及び</t>
  </si>
  <si>
    <t>賃借料</t>
  </si>
  <si>
    <t>雑費</t>
  </si>
  <si>
    <t>手数料</t>
  </si>
  <si>
    <t>予備費</t>
  </si>
  <si>
    <t>小計（B)</t>
  </si>
  <si>
    <t>合計（A+B）</t>
  </si>
  <si>
    <t>差引</t>
  </si>
  <si>
    <t>次年度繰越金</t>
  </si>
  <si>
    <t>（メモ）</t>
  </si>
  <si>
    <t>予算額</t>
  </si>
  <si>
    <t>決算額</t>
  </si>
  <si>
    <t>増減（△）</t>
  </si>
  <si>
    <t>研究発表会</t>
  </si>
  <si>
    <t>→（新規）審査委員の協力が最重要。H19年度は0円。行政職はH20年度も0円。</t>
  </si>
  <si>
    <t>行政と鳥大を除く6名分</t>
  </si>
  <si>
    <t>講師等昼食代（800円×1個＋500円×19個）</t>
  </si>
  <si>
    <t>ベル等は人材で購入</t>
  </si>
  <si>
    <t>ＯＡ機器管理負担金</t>
  </si>
  <si>
    <t>ｺﾋﾟｰｶｰﾄﾞ前期はほとんど学会カードを使用しておらず、実際より低く抑えられている。</t>
  </si>
  <si>
    <t>実際はもっとかかっている、人材で発送</t>
  </si>
  <si>
    <t>ＦＢが使えないので高い。現金渡しをしないで振込みにしたため多くかかった。</t>
  </si>
  <si>
    <t>来年度の運営資金として確保</t>
  </si>
  <si>
    <t>予算額</t>
  </si>
  <si>
    <t>前年度予算額</t>
  </si>
  <si>
    <t>研究発表会講演講師謝金</t>
  </si>
  <si>
    <t>研究発表会学会奨励賞賞状</t>
  </si>
  <si>
    <t>県社協電話使用負担金</t>
  </si>
  <si>
    <t>自：平成２１年４月　１日</t>
  </si>
  <si>
    <t>至：平成２２年３月３１日</t>
  </si>
  <si>
    <t>講演手話通訳者旅費</t>
  </si>
  <si>
    <t>座長副座長旅費　1,000円×10名</t>
  </si>
  <si>
    <t>共募配分金</t>
  </si>
  <si>
    <t>共同募金配分金</t>
  </si>
  <si>
    <t>OA機器管理負担金</t>
  </si>
  <si>
    <t>審査選考・連絡調整　580円×10名×2回</t>
  </si>
  <si>
    <t>講師等昼食代</t>
  </si>
  <si>
    <t>振込手数料他</t>
  </si>
  <si>
    <t>知事賞審査委員謝金　10,000円×3名</t>
  </si>
  <si>
    <t>県社協複写機使用負担金　4円×30,000枚</t>
  </si>
  <si>
    <t>研究発表会要旨集　350円×400部×1.05</t>
  </si>
  <si>
    <t>研究発表会要旨集点字化　7,000円×3部</t>
  </si>
  <si>
    <t>理事会　160円×18名×2回</t>
  </si>
  <si>
    <t>研究発表募集案内　200円×150ヵ所</t>
  </si>
  <si>
    <t>研究発表会一般参加案内　140円×150ヵ所</t>
  </si>
  <si>
    <t>研究発表会一般参加案内　240円×150ヵ所</t>
  </si>
  <si>
    <t>研究発表会審査委員委嘱　200円×15名</t>
  </si>
  <si>
    <t>研究発表会学会奨励賞賞金　10,000円×5名</t>
  </si>
  <si>
    <t>研究発表者　1,000円×50人</t>
  </si>
  <si>
    <t>一般参加者　1,000円×240人</t>
  </si>
  <si>
    <t>一般参加者（障害者・学生等）500円×20人</t>
  </si>
  <si>
    <t>（参加費）</t>
  </si>
  <si>
    <t>一般参加者　1,000円×236人</t>
  </si>
  <si>
    <t>一般参加者（障害者・学生等）500円×6人</t>
  </si>
  <si>
    <t>研究発表者　1,000円×76人</t>
  </si>
  <si>
    <t>学会奨励賞賞金　10,000円×7名</t>
  </si>
  <si>
    <t>複写機使用負担金　4円×17,276枚</t>
  </si>
  <si>
    <t>要旨集　325円×400部×1.05</t>
  </si>
  <si>
    <t>学会奨励賞賞状　800円×10枚×1.05</t>
  </si>
  <si>
    <t>収入合計 836,558円－支出合計 634,567円＝次年度繰越金 201,991円</t>
  </si>
  <si>
    <t>普通預金利息等</t>
  </si>
  <si>
    <t>講演会手話通訳者謝礼　13,000円×3名</t>
  </si>
  <si>
    <t>県社協公用車使用料　40円×100㎞</t>
  </si>
  <si>
    <t>貸借対照表</t>
  </si>
  <si>
    <t>資産</t>
  </si>
  <si>
    <t>資本</t>
  </si>
  <si>
    <t>金額</t>
  </si>
  <si>
    <t>円</t>
  </si>
  <si>
    <t>流動資産</t>
  </si>
  <si>
    <t>収支余剰金</t>
  </si>
  <si>
    <t>　　現金・預貯金</t>
  </si>
  <si>
    <t>　（繰越金）</t>
  </si>
  <si>
    <t>　　　　普通預金（合銀）</t>
  </si>
  <si>
    <t>固定資産</t>
  </si>
  <si>
    <t>　　運用財産</t>
  </si>
  <si>
    <t>　　　　備品</t>
  </si>
  <si>
    <t>合計</t>
  </si>
  <si>
    <t>平成２１年度鳥取県福祉研究学会収入支出予算書</t>
  </si>
  <si>
    <t>研究発表者　1,000円×50人＝</t>
  </si>
  <si>
    <t>前年度予算額</t>
  </si>
  <si>
    <t>増減(△)</t>
  </si>
  <si>
    <t>（参加費）</t>
  </si>
  <si>
    <t>手話通訳者謝礼　13,000×3名</t>
  </si>
  <si>
    <t>講師昼食代</t>
  </si>
  <si>
    <t>一般参加者（障がい者・学生等）500円×20人</t>
  </si>
  <si>
    <t>複写機使用負担金　4円×3,750枚</t>
  </si>
  <si>
    <t>要旨集　350円×400部×1.05</t>
  </si>
  <si>
    <t>要旨集点字化（7,000円×3部）</t>
  </si>
  <si>
    <t>学会奨励賞賞状</t>
  </si>
  <si>
    <t>県社協公用車使用料　40円×100Km</t>
  </si>
  <si>
    <t>食糧費</t>
  </si>
  <si>
    <t>印刷製本費</t>
  </si>
  <si>
    <t>使用料及び賃借料</t>
  </si>
  <si>
    <t>講演会等</t>
  </si>
  <si>
    <t>研究会</t>
  </si>
  <si>
    <t>学会奨励賞賞金　10,000円×5名</t>
  </si>
  <si>
    <t>予算</t>
  </si>
  <si>
    <t>差額</t>
  </si>
  <si>
    <t>座長副座長等昼食代</t>
  </si>
  <si>
    <t>複写機使用負担金　4円×26250枚</t>
  </si>
  <si>
    <t>ミネラルウォーター</t>
  </si>
  <si>
    <t>品名</t>
  </si>
  <si>
    <t>数量</t>
  </si>
  <si>
    <t>2月20日第3回発表会</t>
  </si>
  <si>
    <t>合計金額</t>
  </si>
  <si>
    <t>単価</t>
  </si>
  <si>
    <t>（内訳）講師用</t>
  </si>
  <si>
    <t>　　　　 座長・副座長用</t>
  </si>
  <si>
    <t>　     　手話通訳者用</t>
  </si>
  <si>
    <t>お弁当</t>
  </si>
  <si>
    <t>2月4日県知事賞選考委員会</t>
  </si>
  <si>
    <t>【　資金前途内訳　食料費　】</t>
  </si>
  <si>
    <t>自：平成２２年４月　１日</t>
  </si>
  <si>
    <t>賃借料</t>
  </si>
  <si>
    <t>平成２１年度鳥取県福祉研究学会収入支出決算書</t>
  </si>
  <si>
    <t>研究発表者　1,000円×96人</t>
  </si>
  <si>
    <t>共募配分金</t>
  </si>
  <si>
    <t>手話通訳者謝礼　12,000×2名</t>
  </si>
  <si>
    <t>複写機使用負担金　4円×11,862枚</t>
  </si>
  <si>
    <t>知事賞審査委員謝金　10,000円×4人</t>
  </si>
  <si>
    <t>学会奨励賞賞金　10,000円×6人</t>
  </si>
  <si>
    <t>座長副座長等昼食代（500円×15個）</t>
  </si>
  <si>
    <t>複写機使用負担金　4円×18,859枚</t>
  </si>
  <si>
    <t>要旨集　400円×350部×1.05</t>
  </si>
  <si>
    <t>学会奨励賞賞状　200円×5枚×1.05</t>
  </si>
  <si>
    <t>OA機器管理費</t>
  </si>
  <si>
    <t>前期余剰金</t>
  </si>
  <si>
    <t>手話通訳者謝礼　12,000円×2人</t>
  </si>
  <si>
    <t>知事賞審査委員謝金　10,000円×4人</t>
  </si>
  <si>
    <t>学会奨励賞賞金　10,000円×6名</t>
  </si>
  <si>
    <t>手話通訳者旅費</t>
  </si>
  <si>
    <t>座長副座長旅費</t>
  </si>
  <si>
    <t>講師等昼食代（800円×1個＋500×15個）</t>
  </si>
  <si>
    <t>県社協複写機使用負担金　4円×30,721枚</t>
  </si>
  <si>
    <t>研究発表会資料　400円×350部×1.05</t>
  </si>
  <si>
    <t>研究発表会資料点字化</t>
  </si>
  <si>
    <t>研究発表会学会奨励賞賞状</t>
  </si>
  <si>
    <t>理事会　80円×18人×2回</t>
  </si>
  <si>
    <t>研究発表募集案内　120円×50ヵ所</t>
  </si>
  <si>
    <t>研究発表会審査委員委嘱　90円×12人</t>
  </si>
  <si>
    <t>審査選考・連絡調整</t>
  </si>
  <si>
    <t>県社協電話使用負担</t>
  </si>
  <si>
    <t>収入合計 940,118円－支出合計 759,390円＝次年度繰越金 180,728円</t>
  </si>
  <si>
    <t>一般参加者　1,000円×213人</t>
  </si>
  <si>
    <t>一般参加者（障がい者・学生等）500×58人</t>
  </si>
  <si>
    <t>至：平成２３年３月３１日</t>
  </si>
  <si>
    <t>前年度剰余金</t>
  </si>
  <si>
    <t>研究発表会要旨集点字化　17,000円×3部</t>
  </si>
  <si>
    <t>理事会　160円×17名×2回</t>
  </si>
  <si>
    <t>県社協複写機使用負担金　4円×30,000部</t>
  </si>
  <si>
    <t>研究発表会要旨集　400円×350部×1.05</t>
  </si>
  <si>
    <t>座長副座長旅費　</t>
  </si>
  <si>
    <t>研究発表会一般参加案内　120円×100ヵ所</t>
  </si>
  <si>
    <t>平成２１年度鳥取県福祉研究学会助成金決算書</t>
  </si>
  <si>
    <t>一般参加者　1,000円×100人</t>
  </si>
  <si>
    <t>（講演）</t>
  </si>
  <si>
    <t>（研究会）</t>
  </si>
  <si>
    <t>県社協複写機使用負担金　4円×3,750部</t>
  </si>
  <si>
    <t>小計（Ａ）</t>
  </si>
  <si>
    <t>座長副座長昼食代</t>
  </si>
  <si>
    <t>県社協複写機使用負担金　4円×26,250部</t>
  </si>
  <si>
    <t>平成２２年度鳥取県福祉研究学会収入支出予算書</t>
  </si>
  <si>
    <t>平成２２年度鳥取県福祉研究学会収入支出決算書</t>
  </si>
  <si>
    <t>一般参加者（障害者・学生等）500円×31人</t>
  </si>
  <si>
    <t>知事賞審査委員謝金　10,000円×4名</t>
  </si>
  <si>
    <t>研究発表会学会奨励賞賞金　10,000円×4名</t>
  </si>
  <si>
    <t>要旨集（点字版）作成謝礼</t>
  </si>
  <si>
    <t>県社協複写機使用負担金　4円×30,182部</t>
  </si>
  <si>
    <t>研究発表会要旨集　360円×500部×1.05</t>
  </si>
  <si>
    <t>要旨集点（点字版）作成　</t>
  </si>
  <si>
    <t>学会奨励賞状筆耕代</t>
  </si>
  <si>
    <t>一般参加者　1,000円×226人</t>
  </si>
  <si>
    <t>研究発表者　1,000円×65人、500円×11人</t>
  </si>
  <si>
    <t>理事会　80円×17名×2回</t>
  </si>
  <si>
    <t>研究発表会一般参加案内　127ヵ所</t>
  </si>
  <si>
    <t>研究発表募集案内　74ヵ所</t>
  </si>
  <si>
    <t>総会案内・連絡調整　32カ所</t>
  </si>
  <si>
    <t>審査選考・連絡調整　</t>
  </si>
  <si>
    <t>複写機使用負担金　4円×15,091枚</t>
  </si>
  <si>
    <t>座長副座長等昼食代（500円×17個）</t>
  </si>
  <si>
    <t>複写機使用負担金　4円×115,091枚</t>
  </si>
  <si>
    <t>公用車負担金</t>
  </si>
  <si>
    <t>自：平成２３年４月　１日</t>
  </si>
  <si>
    <t>至：平成２４年３月３１日</t>
  </si>
  <si>
    <t>研究発表会要旨集点字化　35,000円×2部</t>
  </si>
  <si>
    <t>県社協公用車使用料　40円×22㎞</t>
  </si>
  <si>
    <r>
      <t xml:space="preserve">講演会手話通訳者謝礼 </t>
    </r>
    <r>
      <rPr>
        <sz val="6"/>
        <color indexed="8"/>
        <rFont val="ＭＳ 明朝"/>
        <family val="1"/>
      </rPr>
      <t>7,000×1名、12,000×2名</t>
    </r>
  </si>
  <si>
    <t>円は次年度繰越金</t>
  </si>
  <si>
    <t>講演会手話通訳者謝礼　12,000円×3名</t>
  </si>
  <si>
    <t>研究発表会要旨集（点字版）作成謝礼</t>
  </si>
  <si>
    <t>講師等昼食代等</t>
  </si>
  <si>
    <t>理事会　80円×17名×3回</t>
  </si>
  <si>
    <t>総会案内・連絡調整　200円×40カ所</t>
  </si>
  <si>
    <t>研究発表会一般参加案内　200円×160カ所</t>
  </si>
  <si>
    <t>研究発表募集案内　200円×160カ所</t>
  </si>
  <si>
    <r>
      <t xml:space="preserve">講演会手話通訳者謝礼 </t>
    </r>
    <r>
      <rPr>
        <sz val="6"/>
        <color indexed="8"/>
        <rFont val="ＭＳ 明朝"/>
        <family val="1"/>
      </rPr>
      <t>7,000×1名、12,000×2名</t>
    </r>
  </si>
  <si>
    <t>　収入合計 892,797円－支出合計 770,095円＝次年度繰越金 122,702円</t>
  </si>
  <si>
    <t>平成２２年度鳥取県福祉研究学会</t>
  </si>
  <si>
    <t>平成２３年３月３１日現在</t>
  </si>
  <si>
    <t>増減(A-B)</t>
  </si>
  <si>
    <t>研究発表会要旨集（点字版）　</t>
  </si>
  <si>
    <t>平成２３年度鳥取県福祉研究学会収入支出予算書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</si>
</sst>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;[Red]\-#,##0\ &quot;円&quot;"/>
    <numFmt numFmtId="180" formatCode="#,##0&quot;円&quot;"/>
    <numFmt numFmtId="181" formatCode="[$-411]ge\.m\.d;@"/>
    <numFmt numFmtId="182" formatCode="mmm\-yyyy"/>
    <numFmt numFmtId="183" formatCode="#,##0_ ;[Red]\-#,##0\ 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HGSｺﾞｼｯｸM"/>
      <family val="3"/>
    </font>
    <font>
      <sz val="11"/>
      <color indexed="48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8"/>
      <color indexed="10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HGS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8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0" xfId="49" applyNumberFormat="1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177" fontId="4" fillId="0" borderId="15" xfId="49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80" fontId="5" fillId="0" borderId="16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80" fontId="5" fillId="0" borderId="22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horizontal="right" vertical="center"/>
    </xf>
    <xf numFmtId="177" fontId="4" fillId="0" borderId="20" xfId="49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top"/>
    </xf>
    <xf numFmtId="38" fontId="4" fillId="0" borderId="15" xfId="49" applyFont="1" applyBorder="1" applyAlignment="1">
      <alignment vertical="top"/>
    </xf>
    <xf numFmtId="38" fontId="4" fillId="0" borderId="15" xfId="49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78" fontId="4" fillId="0" borderId="15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4" fillId="0" borderId="23" xfId="0" applyFont="1" applyBorder="1" applyAlignment="1">
      <alignment vertical="top"/>
    </xf>
    <xf numFmtId="38" fontId="4" fillId="0" borderId="23" xfId="49" applyFont="1" applyBorder="1" applyAlignment="1">
      <alignment vertical="top"/>
    </xf>
    <xf numFmtId="38" fontId="4" fillId="0" borderId="23" xfId="49" applyNumberFormat="1" applyFont="1" applyBorder="1" applyAlignment="1">
      <alignment vertical="center"/>
    </xf>
    <xf numFmtId="177" fontId="4" fillId="0" borderId="23" xfId="49" applyNumberFormat="1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vertical="top"/>
    </xf>
    <xf numFmtId="38" fontId="4" fillId="0" borderId="26" xfId="49" applyFont="1" applyBorder="1" applyAlignment="1">
      <alignment vertical="top"/>
    </xf>
    <xf numFmtId="178" fontId="4" fillId="0" borderId="26" xfId="0" applyNumberFormat="1" applyFont="1" applyBorder="1" applyAlignment="1">
      <alignment vertical="center"/>
    </xf>
    <xf numFmtId="177" fontId="4" fillId="0" borderId="26" xfId="49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80" fontId="5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/>
    </xf>
    <xf numFmtId="38" fontId="4" fillId="0" borderId="29" xfId="49" applyFont="1" applyFill="1" applyBorder="1" applyAlignment="1">
      <alignment vertical="top"/>
    </xf>
    <xf numFmtId="38" fontId="4" fillId="0" borderId="29" xfId="49" applyNumberFormat="1" applyFont="1" applyBorder="1" applyAlignment="1">
      <alignment vertical="center"/>
    </xf>
    <xf numFmtId="177" fontId="4" fillId="0" borderId="29" xfId="49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80" fontId="5" fillId="0" borderId="31" xfId="0" applyNumberFormat="1" applyFont="1" applyFill="1" applyBorder="1" applyAlignment="1">
      <alignment horizontal="right" vertical="center"/>
    </xf>
    <xf numFmtId="38" fontId="4" fillId="0" borderId="29" xfId="49" applyNumberFormat="1" applyFont="1" applyFill="1" applyBorder="1" applyAlignment="1">
      <alignment vertical="center"/>
    </xf>
    <xf numFmtId="177" fontId="4" fillId="0" borderId="29" xfId="49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" fillId="0" borderId="29" xfId="0" applyFont="1" applyBorder="1" applyAlignment="1">
      <alignment vertical="top"/>
    </xf>
    <xf numFmtId="38" fontId="4" fillId="0" borderId="29" xfId="49" applyFont="1" applyBorder="1" applyAlignment="1">
      <alignment vertical="top"/>
    </xf>
    <xf numFmtId="0" fontId="5" fillId="0" borderId="24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7" fontId="4" fillId="0" borderId="32" xfId="49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38" fontId="4" fillId="0" borderId="33" xfId="49" applyFont="1" applyBorder="1" applyAlignment="1">
      <alignment vertical="top"/>
    </xf>
    <xf numFmtId="38" fontId="4" fillId="0" borderId="32" xfId="49" applyNumberFormat="1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180" fontId="5" fillId="0" borderId="34" xfId="0" applyNumberFormat="1" applyFont="1" applyFill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49" applyFont="1" applyAlignment="1">
      <alignment horizontal="left" vertical="center"/>
    </xf>
    <xf numFmtId="180" fontId="9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/>
    </xf>
    <xf numFmtId="38" fontId="4" fillId="0" borderId="10" xfId="49" applyFont="1" applyBorder="1" applyAlignment="1">
      <alignment vertical="top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vertical="top"/>
    </xf>
    <xf numFmtId="38" fontId="4" fillId="0" borderId="17" xfId="49" applyFont="1" applyBorder="1" applyAlignment="1">
      <alignment vertical="top"/>
    </xf>
    <xf numFmtId="178" fontId="4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Alignment="1">
      <alignment vertical="center"/>
    </xf>
    <xf numFmtId="0" fontId="4" fillId="0" borderId="20" xfId="0" applyFont="1" applyFill="1" applyBorder="1" applyAlignment="1">
      <alignment vertical="top"/>
    </xf>
    <xf numFmtId="38" fontId="4" fillId="0" borderId="20" xfId="49" applyFont="1" applyFill="1" applyBorder="1" applyAlignment="1">
      <alignment vertical="top"/>
    </xf>
    <xf numFmtId="38" fontId="4" fillId="0" borderId="20" xfId="49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top"/>
    </xf>
    <xf numFmtId="38" fontId="4" fillId="0" borderId="15" xfId="49" applyFont="1" applyFill="1" applyBorder="1" applyAlignment="1">
      <alignment vertical="top"/>
    </xf>
    <xf numFmtId="38" fontId="4" fillId="0" borderId="15" xfId="49" applyNumberFormat="1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 vertical="top"/>
    </xf>
    <xf numFmtId="38" fontId="4" fillId="0" borderId="20" xfId="49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top"/>
    </xf>
    <xf numFmtId="38" fontId="4" fillId="0" borderId="18" xfId="49" applyFont="1" applyBorder="1" applyAlignment="1">
      <alignment vertical="top"/>
    </xf>
    <xf numFmtId="38" fontId="4" fillId="0" borderId="20" xfId="49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11" fillId="0" borderId="0" xfId="49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20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176" fontId="19" fillId="0" borderId="15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176" fontId="19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vertical="center" shrinkToFit="1"/>
    </xf>
    <xf numFmtId="38" fontId="12" fillId="0" borderId="20" xfId="0" applyNumberFormat="1" applyFont="1" applyBorder="1" applyAlignment="1">
      <alignment vertical="center" shrinkToFit="1"/>
    </xf>
    <xf numFmtId="176" fontId="12" fillId="0" borderId="20" xfId="0" applyNumberFormat="1" applyFont="1" applyBorder="1" applyAlignment="1">
      <alignment vertical="center" shrinkToFit="1"/>
    </xf>
    <xf numFmtId="180" fontId="12" fillId="0" borderId="20" xfId="0" applyNumberFormat="1" applyFont="1" applyBorder="1" applyAlignment="1">
      <alignment vertical="center" shrinkToFit="1"/>
    </xf>
    <xf numFmtId="0" fontId="12" fillId="0" borderId="20" xfId="0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5" xfId="49" applyNumberFormat="1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177" fontId="4" fillId="0" borderId="20" xfId="49" applyNumberFormat="1" applyFont="1" applyBorder="1" applyAlignment="1">
      <alignment vertical="center"/>
    </xf>
    <xf numFmtId="177" fontId="4" fillId="0" borderId="23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vertical="center"/>
    </xf>
    <xf numFmtId="177" fontId="4" fillId="0" borderId="29" xfId="49" applyNumberFormat="1" applyFont="1" applyBorder="1" applyAlignment="1">
      <alignment vertical="center"/>
    </xf>
    <xf numFmtId="177" fontId="4" fillId="0" borderId="29" xfId="49" applyNumberFormat="1" applyFont="1" applyFill="1" applyBorder="1" applyAlignment="1">
      <alignment vertical="center"/>
    </xf>
    <xf numFmtId="177" fontId="4" fillId="0" borderId="32" xfId="49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20" xfId="49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4" fillId="0" borderId="0" xfId="49" applyNumberFormat="1" applyFont="1" applyAlignment="1">
      <alignment vertical="center"/>
    </xf>
    <xf numFmtId="177" fontId="4" fillId="0" borderId="10" xfId="49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1" xfId="49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horizontal="right" vertical="center"/>
    </xf>
    <xf numFmtId="177" fontId="4" fillId="0" borderId="14" xfId="49" applyNumberFormat="1" applyFont="1" applyBorder="1" applyAlignment="1">
      <alignment vertical="center"/>
    </xf>
    <xf numFmtId="177" fontId="4" fillId="0" borderId="18" xfId="49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27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177" fontId="4" fillId="0" borderId="0" xfId="49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23" xfId="0" applyFont="1" applyFill="1" applyBorder="1" applyAlignment="1">
      <alignment vertical="top"/>
    </xf>
    <xf numFmtId="38" fontId="4" fillId="0" borderId="23" xfId="49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38" fontId="4" fillId="0" borderId="26" xfId="49" applyFont="1" applyFill="1" applyBorder="1" applyAlignment="1">
      <alignment vertical="top"/>
    </xf>
    <xf numFmtId="38" fontId="4" fillId="0" borderId="26" xfId="49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35" xfId="49" applyNumberFormat="1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177" fontId="4" fillId="0" borderId="35" xfId="49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38" fontId="4" fillId="0" borderId="29" xfId="49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180" fontId="5" fillId="0" borderId="36" xfId="0" applyNumberFormat="1" applyFont="1" applyFill="1" applyBorder="1" applyAlignment="1">
      <alignment horizontal="right" vertical="center"/>
    </xf>
    <xf numFmtId="56" fontId="5" fillId="0" borderId="18" xfId="0" applyNumberFormat="1" applyFont="1" applyBorder="1" applyAlignment="1">
      <alignment vertical="center"/>
    </xf>
    <xf numFmtId="56" fontId="5" fillId="0" borderId="14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177" fontId="4" fillId="0" borderId="35" xfId="0" applyNumberFormat="1" applyFont="1" applyBorder="1" applyAlignment="1">
      <alignment vertical="center"/>
    </xf>
    <xf numFmtId="56" fontId="5" fillId="0" borderId="37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177" fontId="4" fillId="0" borderId="35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top"/>
    </xf>
    <xf numFmtId="177" fontId="4" fillId="0" borderId="26" xfId="0" applyNumberFormat="1" applyFont="1" applyFill="1" applyBorder="1" applyAlignment="1">
      <alignment vertical="center"/>
    </xf>
    <xf numFmtId="0" fontId="21" fillId="0" borderId="27" xfId="0" applyFont="1" applyBorder="1" applyAlignment="1">
      <alignment vertical="center"/>
    </xf>
    <xf numFmtId="180" fontId="21" fillId="0" borderId="16" xfId="0" applyNumberFormat="1" applyFont="1" applyFill="1" applyBorder="1" applyAlignment="1">
      <alignment horizontal="right" vertical="center"/>
    </xf>
    <xf numFmtId="56" fontId="5" fillId="0" borderId="30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38" fontId="4" fillId="0" borderId="32" xfId="49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180" fontId="21" fillId="0" borderId="1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20" xfId="49" applyFont="1" applyBorder="1" applyAlignment="1">
      <alignment horizontal="center" vertical="center"/>
    </xf>
    <xf numFmtId="49" fontId="5" fillId="0" borderId="41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vertical="center"/>
    </xf>
    <xf numFmtId="178" fontId="4" fillId="0" borderId="17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vertical="top"/>
    </xf>
    <xf numFmtId="0" fontId="5" fillId="0" borderId="43" xfId="0" applyFont="1" applyBorder="1" applyAlignment="1">
      <alignment vertical="center"/>
    </xf>
    <xf numFmtId="180" fontId="5" fillId="0" borderId="44" xfId="0" applyNumberFormat="1" applyFont="1" applyFill="1" applyBorder="1" applyAlignment="1">
      <alignment horizontal="right" vertical="center"/>
    </xf>
    <xf numFmtId="178" fontId="4" fillId="0" borderId="42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38" fontId="63" fillId="0" borderId="0" xfId="49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38" fontId="65" fillId="0" borderId="0" xfId="49" applyFont="1" applyAlignment="1">
      <alignment horizontal="center" vertical="center"/>
    </xf>
    <xf numFmtId="38" fontId="63" fillId="0" borderId="0" xfId="49" applyFont="1" applyAlignment="1">
      <alignment vertical="center"/>
    </xf>
    <xf numFmtId="0" fontId="66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3" fillId="0" borderId="20" xfId="0" applyFont="1" applyBorder="1" applyAlignment="1">
      <alignment horizontal="center" vertical="center"/>
    </xf>
    <xf numFmtId="38" fontId="63" fillId="0" borderId="20" xfId="49" applyFont="1" applyBorder="1" applyAlignment="1">
      <alignment horizontal="center" vertical="center"/>
    </xf>
    <xf numFmtId="0" fontId="63" fillId="0" borderId="21" xfId="0" applyFont="1" applyBorder="1" applyAlignment="1">
      <alignment horizontal="distributed" vertical="center"/>
    </xf>
    <xf numFmtId="0" fontId="63" fillId="0" borderId="22" xfId="0" applyFont="1" applyBorder="1" applyAlignment="1">
      <alignment horizontal="distributed" vertical="center"/>
    </xf>
    <xf numFmtId="0" fontId="63" fillId="0" borderId="14" xfId="0" applyFont="1" applyBorder="1" applyAlignment="1">
      <alignment vertical="center"/>
    </xf>
    <xf numFmtId="38" fontId="63" fillId="0" borderId="14" xfId="49" applyFont="1" applyBorder="1" applyAlignment="1">
      <alignment vertical="center"/>
    </xf>
    <xf numFmtId="38" fontId="63" fillId="0" borderId="15" xfId="49" applyNumberFormat="1" applyFont="1" applyBorder="1" applyAlignment="1">
      <alignment vertical="center"/>
    </xf>
    <xf numFmtId="177" fontId="63" fillId="0" borderId="15" xfId="49" applyNumberFormat="1" applyFont="1" applyBorder="1" applyAlignment="1">
      <alignment vertical="center"/>
    </xf>
    <xf numFmtId="49" fontId="64" fillId="0" borderId="0" xfId="0" applyNumberFormat="1" applyFont="1" applyBorder="1" applyAlignment="1">
      <alignment vertical="center"/>
    </xf>
    <xf numFmtId="180" fontId="64" fillId="0" borderId="16" xfId="0" applyNumberFormat="1" applyFont="1" applyFill="1" applyBorder="1" applyAlignment="1">
      <alignment horizontal="right" vertical="center"/>
    </xf>
    <xf numFmtId="38" fontId="63" fillId="0" borderId="15" xfId="49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38" fontId="63" fillId="0" borderId="10" xfId="49" applyFont="1" applyBorder="1" applyAlignment="1">
      <alignment vertical="center"/>
    </xf>
    <xf numFmtId="38" fontId="63" fillId="0" borderId="10" xfId="49" applyFont="1" applyBorder="1" applyAlignment="1">
      <alignment vertical="center"/>
    </xf>
    <xf numFmtId="177" fontId="63" fillId="0" borderId="10" xfId="49" applyNumberFormat="1" applyFont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180" fontId="64" fillId="0" borderId="12" xfId="0" applyNumberFormat="1" applyFont="1" applyFill="1" applyBorder="1" applyAlignment="1">
      <alignment horizontal="right" vertical="center"/>
    </xf>
    <xf numFmtId="0" fontId="63" fillId="0" borderId="17" xfId="0" applyFont="1" applyBorder="1" applyAlignment="1">
      <alignment vertical="center"/>
    </xf>
    <xf numFmtId="38" fontId="63" fillId="0" borderId="17" xfId="49" applyFont="1" applyBorder="1" applyAlignment="1">
      <alignment vertical="center"/>
    </xf>
    <xf numFmtId="38" fontId="63" fillId="0" borderId="17" xfId="49" applyFont="1" applyBorder="1" applyAlignment="1">
      <alignment vertical="center"/>
    </xf>
    <xf numFmtId="177" fontId="63" fillId="0" borderId="17" xfId="49" applyNumberFormat="1" applyFont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horizontal="right" vertical="center"/>
    </xf>
    <xf numFmtId="0" fontId="63" fillId="0" borderId="20" xfId="0" applyFont="1" applyBorder="1" applyAlignment="1">
      <alignment vertical="center"/>
    </xf>
    <xf numFmtId="38" fontId="63" fillId="0" borderId="20" xfId="49" applyFont="1" applyBorder="1" applyAlignment="1">
      <alignment vertical="center"/>
    </xf>
    <xf numFmtId="38" fontId="63" fillId="0" borderId="20" xfId="49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180" fontId="64" fillId="0" borderId="22" xfId="0" applyNumberFormat="1" applyFont="1" applyFill="1" applyBorder="1" applyAlignment="1">
      <alignment horizontal="right" vertical="center"/>
    </xf>
    <xf numFmtId="0" fontId="63" fillId="0" borderId="18" xfId="0" applyFont="1" applyBorder="1" applyAlignment="1">
      <alignment vertical="center"/>
    </xf>
    <xf numFmtId="38" fontId="63" fillId="0" borderId="18" xfId="49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38" fontId="63" fillId="0" borderId="18" xfId="49" applyFont="1" applyBorder="1" applyAlignment="1">
      <alignment horizontal="right" vertical="center"/>
    </xf>
    <xf numFmtId="177" fontId="63" fillId="0" borderId="20" xfId="49" applyNumberFormat="1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0" xfId="0" applyFont="1" applyFill="1" applyAlignment="1">
      <alignment horizontal="right" vertical="center"/>
    </xf>
    <xf numFmtId="38" fontId="63" fillId="0" borderId="10" xfId="49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distributed" vertical="center"/>
    </xf>
    <xf numFmtId="0" fontId="63" fillId="0" borderId="12" xfId="0" applyFont="1" applyBorder="1" applyAlignment="1">
      <alignment horizontal="distributed" vertical="center"/>
    </xf>
    <xf numFmtId="0" fontId="63" fillId="0" borderId="0" xfId="0" applyFont="1" applyBorder="1" applyAlignment="1">
      <alignment vertical="center"/>
    </xf>
    <xf numFmtId="0" fontId="63" fillId="0" borderId="15" xfId="0" applyFont="1" applyBorder="1" applyAlignment="1">
      <alignment vertical="top"/>
    </xf>
    <xf numFmtId="38" fontId="63" fillId="0" borderId="15" xfId="49" applyFont="1" applyBorder="1" applyAlignment="1">
      <alignment vertical="top"/>
    </xf>
    <xf numFmtId="180" fontId="63" fillId="0" borderId="0" xfId="0" applyNumberFormat="1" applyFont="1" applyAlignment="1">
      <alignment vertical="center"/>
    </xf>
    <xf numFmtId="178" fontId="63" fillId="0" borderId="15" xfId="0" applyNumberFormat="1" applyFont="1" applyBorder="1" applyAlignment="1">
      <alignment horizontal="right" vertical="center"/>
    </xf>
    <xf numFmtId="0" fontId="64" fillId="0" borderId="27" xfId="0" applyFont="1" applyFill="1" applyBorder="1" applyAlignment="1">
      <alignment vertical="center"/>
    </xf>
    <xf numFmtId="180" fontId="64" fillId="0" borderId="28" xfId="0" applyNumberFormat="1" applyFont="1" applyFill="1" applyBorder="1" applyAlignment="1">
      <alignment horizontal="right" vertical="center"/>
    </xf>
    <xf numFmtId="0" fontId="63" fillId="0" borderId="23" xfId="0" applyFont="1" applyBorder="1" applyAlignment="1">
      <alignment vertical="top"/>
    </xf>
    <xf numFmtId="38" fontId="63" fillId="0" borderId="23" xfId="49" applyFont="1" applyBorder="1" applyAlignment="1">
      <alignment vertical="top"/>
    </xf>
    <xf numFmtId="38" fontId="63" fillId="0" borderId="23" xfId="49" applyNumberFormat="1" applyFont="1" applyBorder="1" applyAlignment="1">
      <alignment vertical="center"/>
    </xf>
    <xf numFmtId="177" fontId="63" fillId="0" borderId="23" xfId="49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63" fillId="0" borderId="26" xfId="0" applyFont="1" applyBorder="1" applyAlignment="1">
      <alignment vertical="top"/>
    </xf>
    <xf numFmtId="38" fontId="63" fillId="0" borderId="26" xfId="49" applyFont="1" applyBorder="1" applyAlignment="1">
      <alignment vertical="top"/>
    </xf>
    <xf numFmtId="178" fontId="63" fillId="0" borderId="26" xfId="0" applyNumberFormat="1" applyFont="1" applyBorder="1" applyAlignment="1">
      <alignment vertical="center"/>
    </xf>
    <xf numFmtId="177" fontId="63" fillId="0" borderId="26" xfId="49" applyNumberFormat="1" applyFont="1" applyBorder="1" applyAlignment="1">
      <alignment vertical="center"/>
    </xf>
    <xf numFmtId="0" fontId="63" fillId="0" borderId="23" xfId="0" applyFont="1" applyFill="1" applyBorder="1" applyAlignment="1">
      <alignment vertical="top"/>
    </xf>
    <xf numFmtId="38" fontId="63" fillId="0" borderId="23" xfId="49" applyFont="1" applyFill="1" applyBorder="1" applyAlignment="1">
      <alignment vertical="top"/>
    </xf>
    <xf numFmtId="0" fontId="64" fillId="0" borderId="24" xfId="0" applyFont="1" applyBorder="1" applyAlignment="1">
      <alignment vertical="center"/>
    </xf>
    <xf numFmtId="180" fontId="64" fillId="0" borderId="25" xfId="0" applyNumberFormat="1" applyFont="1" applyFill="1" applyBorder="1" applyAlignment="1">
      <alignment horizontal="right" vertical="center"/>
    </xf>
    <xf numFmtId="0" fontId="63" fillId="0" borderId="26" xfId="0" applyFont="1" applyFill="1" applyBorder="1" applyAlignment="1">
      <alignment vertical="top"/>
    </xf>
    <xf numFmtId="38" fontId="63" fillId="0" borderId="26" xfId="49" applyFont="1" applyFill="1" applyBorder="1" applyAlignment="1">
      <alignment vertical="top"/>
    </xf>
    <xf numFmtId="38" fontId="63" fillId="0" borderId="26" xfId="49" applyNumberFormat="1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3" fillId="0" borderId="29" xfId="0" applyFont="1" applyFill="1" applyBorder="1" applyAlignment="1">
      <alignment vertical="top"/>
    </xf>
    <xf numFmtId="38" fontId="63" fillId="0" borderId="29" xfId="49" applyFont="1" applyFill="1" applyBorder="1" applyAlignment="1">
      <alignment vertical="top"/>
    </xf>
    <xf numFmtId="38" fontId="63" fillId="0" borderId="29" xfId="49" applyNumberFormat="1" applyFont="1" applyFill="1" applyBorder="1" applyAlignment="1">
      <alignment vertical="center"/>
    </xf>
    <xf numFmtId="177" fontId="63" fillId="0" borderId="29" xfId="49" applyNumberFormat="1" applyFont="1" applyFill="1" applyBorder="1" applyAlignment="1">
      <alignment vertical="center"/>
    </xf>
    <xf numFmtId="0" fontId="64" fillId="0" borderId="30" xfId="0" applyFont="1" applyFill="1" applyBorder="1" applyAlignment="1">
      <alignment vertical="center"/>
    </xf>
    <xf numFmtId="180" fontId="64" fillId="0" borderId="31" xfId="0" applyNumberFormat="1" applyFont="1" applyFill="1" applyBorder="1" applyAlignment="1">
      <alignment horizontal="right" vertical="center"/>
    </xf>
    <xf numFmtId="0" fontId="63" fillId="0" borderId="29" xfId="0" applyFont="1" applyBorder="1" applyAlignment="1">
      <alignment vertical="top"/>
    </xf>
    <xf numFmtId="38" fontId="63" fillId="0" borderId="29" xfId="49" applyFont="1" applyBorder="1" applyAlignment="1">
      <alignment vertical="top"/>
    </xf>
    <xf numFmtId="177" fontId="63" fillId="0" borderId="29" xfId="49" applyNumberFormat="1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177" fontId="63" fillId="0" borderId="32" xfId="49" applyNumberFormat="1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178" fontId="63" fillId="0" borderId="15" xfId="0" applyNumberFormat="1" applyFont="1" applyBorder="1" applyAlignment="1">
      <alignment vertical="center"/>
    </xf>
    <xf numFmtId="178" fontId="63" fillId="0" borderId="29" xfId="0" applyNumberFormat="1" applyFont="1" applyBorder="1" applyAlignment="1">
      <alignment vertical="center"/>
    </xf>
    <xf numFmtId="178" fontId="63" fillId="0" borderId="23" xfId="0" applyNumberFormat="1" applyFont="1" applyBorder="1" applyAlignment="1">
      <alignment vertical="center"/>
    </xf>
    <xf numFmtId="0" fontId="64" fillId="0" borderId="24" xfId="0" applyFont="1" applyFill="1" applyBorder="1" applyAlignment="1">
      <alignment vertical="center"/>
    </xf>
    <xf numFmtId="0" fontId="63" fillId="0" borderId="24" xfId="0" applyFont="1" applyBorder="1" applyAlignment="1">
      <alignment vertical="center"/>
    </xf>
    <xf numFmtId="38" fontId="63" fillId="0" borderId="14" xfId="49" applyFont="1" applyBorder="1" applyAlignment="1">
      <alignment vertical="top"/>
    </xf>
    <xf numFmtId="0" fontId="63" fillId="0" borderId="33" xfId="0" applyFont="1" applyBorder="1" applyAlignment="1">
      <alignment vertical="top"/>
    </xf>
    <xf numFmtId="38" fontId="63" fillId="0" borderId="33" xfId="49" applyFont="1" applyBorder="1" applyAlignment="1">
      <alignment vertical="top"/>
    </xf>
    <xf numFmtId="38" fontId="63" fillId="0" borderId="32" xfId="49" applyNumberFormat="1" applyFont="1" applyFill="1" applyBorder="1" applyAlignment="1">
      <alignment vertical="center"/>
    </xf>
    <xf numFmtId="0" fontId="64" fillId="0" borderId="18" xfId="0" applyFont="1" applyBorder="1" applyAlignment="1">
      <alignment vertical="center"/>
    </xf>
    <xf numFmtId="38" fontId="63" fillId="0" borderId="20" xfId="49" applyFont="1" applyBorder="1" applyAlignment="1">
      <alignment horizontal="right" vertical="center"/>
    </xf>
    <xf numFmtId="0" fontId="63" fillId="0" borderId="0" xfId="0" applyFont="1" applyBorder="1" applyAlignment="1">
      <alignment horizontal="center" vertical="center"/>
    </xf>
    <xf numFmtId="38" fontId="63" fillId="0" borderId="0" xfId="49" applyFont="1" applyBorder="1" applyAlignment="1">
      <alignment horizontal="center" vertical="center"/>
    </xf>
    <xf numFmtId="178" fontId="63" fillId="0" borderId="0" xfId="0" applyNumberFormat="1" applyFont="1" applyBorder="1" applyAlignment="1">
      <alignment vertical="center"/>
    </xf>
    <xf numFmtId="177" fontId="63" fillId="0" borderId="0" xfId="0" applyNumberFormat="1" applyFont="1" applyBorder="1" applyAlignment="1">
      <alignment vertical="center"/>
    </xf>
    <xf numFmtId="38" fontId="63" fillId="0" borderId="0" xfId="49" applyFont="1" applyBorder="1" applyAlignment="1">
      <alignment horizontal="right" vertical="center"/>
    </xf>
    <xf numFmtId="38" fontId="63" fillId="0" borderId="0" xfId="0" applyNumberFormat="1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3" fillId="0" borderId="0" xfId="0" applyFont="1" applyBorder="1" applyAlignment="1">
      <alignment vertical="center"/>
    </xf>
    <xf numFmtId="177" fontId="63" fillId="0" borderId="0" xfId="49" applyNumberFormat="1" applyFont="1" applyBorder="1" applyAlignment="1">
      <alignment vertical="center"/>
    </xf>
    <xf numFmtId="180" fontId="67" fillId="0" borderId="0" xfId="0" applyNumberFormat="1" applyFont="1" applyFill="1" applyBorder="1" applyAlignment="1">
      <alignment horizontal="right" vertical="center"/>
    </xf>
    <xf numFmtId="0" fontId="63" fillId="0" borderId="11" xfId="0" applyFont="1" applyBorder="1" applyAlignment="1">
      <alignment vertical="center"/>
    </xf>
    <xf numFmtId="38" fontId="63" fillId="0" borderId="10" xfId="49" applyNumberFormat="1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38" fontId="63" fillId="0" borderId="0" xfId="0" applyNumberFormat="1" applyFont="1" applyAlignment="1">
      <alignment vertical="center"/>
    </xf>
    <xf numFmtId="176" fontId="63" fillId="0" borderId="0" xfId="0" applyNumberFormat="1" applyFont="1" applyAlignment="1">
      <alignment vertical="center"/>
    </xf>
    <xf numFmtId="180" fontId="68" fillId="0" borderId="13" xfId="0" applyNumberFormat="1" applyFont="1" applyFill="1" applyBorder="1" applyAlignment="1">
      <alignment horizontal="right" vertical="center"/>
    </xf>
    <xf numFmtId="0" fontId="63" fillId="0" borderId="10" xfId="0" applyFont="1" applyBorder="1" applyAlignment="1">
      <alignment vertical="top"/>
    </xf>
    <xf numFmtId="177" fontId="63" fillId="0" borderId="10" xfId="0" applyNumberFormat="1" applyFont="1" applyBorder="1" applyAlignment="1">
      <alignment vertical="center"/>
    </xf>
    <xf numFmtId="177" fontId="63" fillId="0" borderId="15" xfId="0" applyNumberFormat="1" applyFont="1" applyBorder="1" applyAlignment="1">
      <alignment vertical="center"/>
    </xf>
    <xf numFmtId="0" fontId="63" fillId="0" borderId="17" xfId="0" applyFont="1" applyBorder="1" applyAlignment="1">
      <alignment vertical="top"/>
    </xf>
    <xf numFmtId="178" fontId="63" fillId="0" borderId="17" xfId="0" applyNumberFormat="1" applyFont="1" applyBorder="1" applyAlignment="1">
      <alignment vertical="center"/>
    </xf>
    <xf numFmtId="177" fontId="63" fillId="0" borderId="17" xfId="0" applyNumberFormat="1" applyFont="1" applyBorder="1" applyAlignment="1">
      <alignment vertical="center"/>
    </xf>
    <xf numFmtId="0" fontId="64" fillId="0" borderId="45" xfId="0" applyFont="1" applyBorder="1" applyAlignment="1">
      <alignment vertical="center"/>
    </xf>
    <xf numFmtId="0" fontId="63" fillId="0" borderId="20" xfId="0" applyFont="1" applyFill="1" applyBorder="1" applyAlignment="1">
      <alignment vertical="top"/>
    </xf>
    <xf numFmtId="38" fontId="63" fillId="0" borderId="20" xfId="49" applyNumberFormat="1" applyFont="1" applyBorder="1" applyAlignment="1">
      <alignment vertical="center"/>
    </xf>
    <xf numFmtId="177" fontId="63" fillId="0" borderId="20" xfId="0" applyNumberFormat="1" applyFont="1" applyFill="1" applyBorder="1" applyAlignment="1">
      <alignment vertical="center"/>
    </xf>
    <xf numFmtId="38" fontId="63" fillId="0" borderId="20" xfId="49" applyNumberFormat="1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63" fillId="0" borderId="11" xfId="0" applyFont="1" applyBorder="1" applyAlignment="1">
      <alignment vertical="top"/>
    </xf>
    <xf numFmtId="0" fontId="63" fillId="0" borderId="18" xfId="0" applyFont="1" applyBorder="1" applyAlignment="1">
      <alignment vertical="top"/>
    </xf>
    <xf numFmtId="38" fontId="63" fillId="0" borderId="17" xfId="49" applyNumberFormat="1" applyFont="1" applyBorder="1" applyAlignment="1">
      <alignment vertical="center"/>
    </xf>
    <xf numFmtId="177" fontId="63" fillId="0" borderId="20" xfId="0" applyNumberFormat="1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38" fontId="4" fillId="0" borderId="46" xfId="49" applyFont="1" applyFill="1" applyBorder="1" applyAlignment="1">
      <alignment horizontal="center" vertical="center"/>
    </xf>
    <xf numFmtId="38" fontId="4" fillId="0" borderId="47" xfId="49" applyFont="1" applyFill="1" applyBorder="1" applyAlignment="1">
      <alignment horizontal="center" vertical="center"/>
    </xf>
    <xf numFmtId="38" fontId="4" fillId="0" borderId="48" xfId="49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4" fillId="0" borderId="46" xfId="49" applyFont="1" applyBorder="1" applyAlignment="1">
      <alignment horizontal="center" vertical="center"/>
    </xf>
    <xf numFmtId="38" fontId="4" fillId="0" borderId="47" xfId="49" applyFont="1" applyBorder="1" applyAlignment="1">
      <alignment horizontal="center" vertical="center"/>
    </xf>
    <xf numFmtId="38" fontId="4" fillId="0" borderId="48" xfId="49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6" fillId="0" borderId="20" xfId="0" applyFont="1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5" width="9.00390625" style="7" customWidth="1"/>
    <col min="6" max="6" width="9.00390625" style="318" customWidth="1"/>
    <col min="7" max="7" width="9.00390625" style="7" customWidth="1"/>
    <col min="8" max="8" width="9.00390625" style="108" customWidth="1"/>
    <col min="9" max="16384" width="9.00390625" style="7" customWidth="1"/>
  </cols>
  <sheetData/>
  <sheetProtection/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0">
      <selection activeCell="A50" sqref="A50:IV51"/>
    </sheetView>
  </sheetViews>
  <sheetFormatPr defaultColWidth="9.00390625" defaultRowHeight="13.5"/>
  <cols>
    <col min="1" max="1" width="13.125" style="7" customWidth="1"/>
    <col min="2" max="2" width="13.125" style="10" customWidth="1"/>
    <col min="3" max="4" width="11.625" style="7" customWidth="1"/>
    <col min="5" max="5" width="33.125" style="7" customWidth="1"/>
    <col min="6" max="6" width="8.625" style="7" customWidth="1"/>
    <col min="7" max="7" width="11.00390625" style="7" bestFit="1" customWidth="1"/>
    <col min="8" max="8" width="10.625" style="7" bestFit="1" customWidth="1"/>
    <col min="9" max="16384" width="9.00390625" style="7" customWidth="1"/>
  </cols>
  <sheetData>
    <row r="1" spans="1:6" ht="13.5" customHeight="1">
      <c r="A1" s="1"/>
      <c r="B1" s="2"/>
      <c r="C1" s="3"/>
      <c r="D1" s="4"/>
      <c r="E1" s="5"/>
      <c r="F1" s="6"/>
    </row>
    <row r="2" spans="1:6" ht="18">
      <c r="A2" s="467" t="s">
        <v>165</v>
      </c>
      <c r="B2" s="467"/>
      <c r="C2" s="467"/>
      <c r="D2" s="467"/>
      <c r="E2" s="467"/>
      <c r="F2" s="467"/>
    </row>
    <row r="3" spans="1:6" ht="13.5" customHeight="1">
      <c r="A3" s="8"/>
      <c r="B3" s="9"/>
      <c r="C3" s="8"/>
      <c r="D3" s="8"/>
      <c r="E3" s="8"/>
      <c r="F3" s="8"/>
    </row>
    <row r="4" spans="3:6" ht="13.5" customHeight="1">
      <c r="C4" s="11"/>
      <c r="D4" s="11"/>
      <c r="E4" s="11"/>
      <c r="F4" s="11" t="s">
        <v>79</v>
      </c>
    </row>
    <row r="5" spans="3:6" ht="13.5" customHeight="1">
      <c r="C5" s="11"/>
      <c r="D5" s="11"/>
      <c r="E5" s="11"/>
      <c r="F5" s="11" t="s">
        <v>80</v>
      </c>
    </row>
    <row r="6" spans="3:6" ht="13.5" customHeight="1">
      <c r="C6" s="11"/>
      <c r="D6" s="11"/>
      <c r="E6" s="11"/>
      <c r="F6" s="11"/>
    </row>
    <row r="7" spans="1:6" ht="13.5" customHeight="1">
      <c r="A7" s="7" t="s">
        <v>3</v>
      </c>
      <c r="E7" s="12"/>
      <c r="F7" s="12" t="s">
        <v>4</v>
      </c>
    </row>
    <row r="8" spans="1:6" ht="18" customHeight="1">
      <c r="A8" s="13" t="s">
        <v>5</v>
      </c>
      <c r="B8" s="14" t="s">
        <v>6</v>
      </c>
      <c r="C8" s="13" t="s">
        <v>7</v>
      </c>
      <c r="D8" s="13" t="s">
        <v>8</v>
      </c>
      <c r="E8" s="15" t="s">
        <v>9</v>
      </c>
      <c r="F8" s="16"/>
    </row>
    <row r="9" spans="1:7" ht="16.5" customHeight="1">
      <c r="A9" s="17" t="s">
        <v>10</v>
      </c>
      <c r="B9" s="18">
        <v>300000</v>
      </c>
      <c r="C9" s="19">
        <f>SUM(F9:F11)</f>
        <v>338000</v>
      </c>
      <c r="D9" s="20">
        <f>C9-B9</f>
        <v>38000</v>
      </c>
      <c r="E9" s="280" t="s">
        <v>194</v>
      </c>
      <c r="F9" s="80">
        <v>213000</v>
      </c>
      <c r="G9" s="10"/>
    </row>
    <row r="10" spans="1:7" ht="16.5" customHeight="1">
      <c r="A10" s="23" t="s">
        <v>12</v>
      </c>
      <c r="B10" s="24"/>
      <c r="C10" s="25"/>
      <c r="D10" s="26"/>
      <c r="E10" s="280" t="s">
        <v>195</v>
      </c>
      <c r="F10" s="80">
        <v>29000</v>
      </c>
      <c r="G10" s="10"/>
    </row>
    <row r="11" spans="1:7" ht="16.5" customHeight="1">
      <c r="A11" s="23"/>
      <c r="B11" s="24"/>
      <c r="C11" s="25"/>
      <c r="D11" s="26"/>
      <c r="E11" s="282" t="s">
        <v>166</v>
      </c>
      <c r="F11" s="100">
        <v>96000</v>
      </c>
      <c r="G11" s="10"/>
    </row>
    <row r="12" spans="1:6" ht="16.5" customHeight="1">
      <c r="A12" s="29" t="s">
        <v>15</v>
      </c>
      <c r="B12" s="30">
        <v>300000</v>
      </c>
      <c r="C12" s="31">
        <f>SUM(F12:F13)</f>
        <v>300000</v>
      </c>
      <c r="D12" s="20">
        <f>C12-B12</f>
        <v>0</v>
      </c>
      <c r="E12" s="32" t="s">
        <v>16</v>
      </c>
      <c r="F12" s="22">
        <v>200000</v>
      </c>
    </row>
    <row r="13" spans="1:6" ht="16.5" customHeight="1">
      <c r="A13" s="33"/>
      <c r="B13" s="34"/>
      <c r="C13" s="35"/>
      <c r="D13" s="36"/>
      <c r="E13" s="37" t="s">
        <v>17</v>
      </c>
      <c r="F13" s="38">
        <v>100000</v>
      </c>
    </row>
    <row r="14" spans="1:6" ht="16.5" customHeight="1">
      <c r="A14" s="33" t="s">
        <v>167</v>
      </c>
      <c r="B14" s="34">
        <v>100000</v>
      </c>
      <c r="C14" s="35">
        <f>SUM(F14)</f>
        <v>100000</v>
      </c>
      <c r="D14" s="26">
        <f>C14-B14</f>
        <v>0</v>
      </c>
      <c r="E14" s="37" t="s">
        <v>167</v>
      </c>
      <c r="F14" s="38">
        <v>100000</v>
      </c>
    </row>
    <row r="15" spans="1:6" ht="18" customHeight="1">
      <c r="A15" s="39" t="s">
        <v>18</v>
      </c>
      <c r="B15" s="40">
        <v>1009</v>
      </c>
      <c r="C15" s="41">
        <f>SUM(F15)</f>
        <v>127</v>
      </c>
      <c r="D15" s="20">
        <f>C15-B15</f>
        <v>-882</v>
      </c>
      <c r="E15" s="42" t="s">
        <v>19</v>
      </c>
      <c r="F15" s="43">
        <v>127</v>
      </c>
    </row>
    <row r="16" spans="1:6" ht="18" customHeight="1">
      <c r="A16" s="44" t="s">
        <v>20</v>
      </c>
      <c r="B16" s="45">
        <v>201991</v>
      </c>
      <c r="C16" s="35">
        <v>201991</v>
      </c>
      <c r="D16" s="20">
        <f>C16-B16</f>
        <v>0</v>
      </c>
      <c r="E16" s="46" t="s">
        <v>21</v>
      </c>
      <c r="F16" s="28">
        <v>201991</v>
      </c>
    </row>
    <row r="17" spans="1:6" ht="18" customHeight="1">
      <c r="A17" s="47" t="s">
        <v>22</v>
      </c>
      <c r="B17" s="48">
        <f>SUM(B9:B16)</f>
        <v>903000</v>
      </c>
      <c r="C17" s="35">
        <f>SUM(C9:C16)</f>
        <v>940118</v>
      </c>
      <c r="D17" s="49">
        <f>C17-B17</f>
        <v>37118</v>
      </c>
      <c r="E17" s="50"/>
      <c r="F17" s="51"/>
    </row>
    <row r="18" ht="18" customHeight="1"/>
    <row r="19" spans="1:6" ht="18" customHeight="1">
      <c r="A19" s="7" t="s">
        <v>23</v>
      </c>
      <c r="E19" s="52"/>
      <c r="F19" s="12" t="s">
        <v>4</v>
      </c>
    </row>
    <row r="20" spans="1:6" ht="18" customHeight="1">
      <c r="A20" s="53" t="s">
        <v>5</v>
      </c>
      <c r="B20" s="14" t="s">
        <v>6</v>
      </c>
      <c r="C20" s="13" t="s">
        <v>7</v>
      </c>
      <c r="D20" s="13" t="s">
        <v>25</v>
      </c>
      <c r="E20" s="54" t="s">
        <v>9</v>
      </c>
      <c r="F20" s="55"/>
    </row>
    <row r="21" spans="1:6" s="56" customFormat="1" ht="18" customHeight="1">
      <c r="A21" s="13" t="s">
        <v>26</v>
      </c>
      <c r="B21" s="14"/>
      <c r="C21" s="13"/>
      <c r="D21" s="13"/>
      <c r="E21" s="15"/>
      <c r="F21" s="16"/>
    </row>
    <row r="22" spans="1:7" ht="15" customHeight="1">
      <c r="A22" s="57" t="s">
        <v>27</v>
      </c>
      <c r="B22" s="58">
        <v>139000</v>
      </c>
      <c r="C22" s="59">
        <f>SUM(F22:F23)</f>
        <v>124000</v>
      </c>
      <c r="D22" s="26">
        <f>B22-C22</f>
        <v>15000</v>
      </c>
      <c r="E22" s="46" t="s">
        <v>168</v>
      </c>
      <c r="F22" s="28">
        <v>24000</v>
      </c>
      <c r="G22" s="60"/>
    </row>
    <row r="23" spans="1:6" ht="15" customHeight="1">
      <c r="A23" s="57"/>
      <c r="B23" s="58"/>
      <c r="C23" s="61"/>
      <c r="D23" s="26"/>
      <c r="E23" s="62" t="s">
        <v>29</v>
      </c>
      <c r="F23" s="28">
        <v>100000</v>
      </c>
    </row>
    <row r="24" spans="1:7" ht="15" customHeight="1">
      <c r="A24" s="63" t="s">
        <v>30</v>
      </c>
      <c r="B24" s="64">
        <v>80000</v>
      </c>
      <c r="C24" s="65">
        <f>SUM(F24:F25)</f>
        <v>15180</v>
      </c>
      <c r="D24" s="66">
        <f>B24-C24</f>
        <v>64820</v>
      </c>
      <c r="E24" s="67" t="s">
        <v>31</v>
      </c>
      <c r="F24" s="68">
        <v>12540</v>
      </c>
      <c r="G24" s="60"/>
    </row>
    <row r="25" spans="1:6" ht="15" customHeight="1">
      <c r="A25" s="69"/>
      <c r="B25" s="70"/>
      <c r="C25" s="71"/>
      <c r="D25" s="72"/>
      <c r="E25" s="73" t="s">
        <v>32</v>
      </c>
      <c r="F25" s="74">
        <v>2640</v>
      </c>
    </row>
    <row r="26" spans="1:6" ht="18" customHeight="1">
      <c r="A26" s="264" t="s">
        <v>33</v>
      </c>
      <c r="B26" s="265">
        <v>1000</v>
      </c>
      <c r="C26" s="65">
        <f>SUM(F26:F27)</f>
        <v>1220</v>
      </c>
      <c r="D26" s="66">
        <f>B26-C26</f>
        <v>-220</v>
      </c>
      <c r="E26" s="86" t="s">
        <v>34</v>
      </c>
      <c r="F26" s="68">
        <v>800</v>
      </c>
    </row>
    <row r="27" spans="1:6" ht="18" customHeight="1">
      <c r="A27" s="266"/>
      <c r="B27" s="267"/>
      <c r="C27" s="268"/>
      <c r="D27" s="72"/>
      <c r="E27" s="73" t="s">
        <v>151</v>
      </c>
      <c r="F27" s="74">
        <v>420</v>
      </c>
    </row>
    <row r="28" spans="1:6" ht="18" customHeight="1">
      <c r="A28" s="75" t="s">
        <v>35</v>
      </c>
      <c r="B28" s="76">
        <v>1000</v>
      </c>
      <c r="C28" s="81">
        <f>SUM(F28)</f>
        <v>2451</v>
      </c>
      <c r="D28" s="82">
        <f>B28-C28</f>
        <v>-1451</v>
      </c>
      <c r="E28" s="83" t="s">
        <v>35</v>
      </c>
      <c r="F28" s="80">
        <v>2451</v>
      </c>
    </row>
    <row r="29" spans="1:6" ht="18" customHeight="1">
      <c r="A29" s="84" t="s">
        <v>36</v>
      </c>
      <c r="B29" s="85">
        <v>15000</v>
      </c>
      <c r="C29" s="81">
        <f>SUM(F29)</f>
        <v>47448</v>
      </c>
      <c r="D29" s="78">
        <f>B29-C29</f>
        <v>-32448</v>
      </c>
      <c r="E29" s="79" t="s">
        <v>169</v>
      </c>
      <c r="F29" s="80">
        <v>47448</v>
      </c>
    </row>
    <row r="30" spans="1:6" ht="15" customHeight="1">
      <c r="A30" s="63" t="s">
        <v>38</v>
      </c>
      <c r="B30" s="64">
        <v>3000</v>
      </c>
      <c r="C30" s="65">
        <f>SUM(F30:F31)</f>
        <v>14910</v>
      </c>
      <c r="D30" s="66">
        <f>B30-C30</f>
        <v>-11910</v>
      </c>
      <c r="E30" s="86" t="s">
        <v>39</v>
      </c>
      <c r="F30" s="68">
        <v>14535</v>
      </c>
    </row>
    <row r="31" spans="1:6" ht="15" customHeight="1">
      <c r="A31" s="69"/>
      <c r="B31" s="70"/>
      <c r="C31" s="71"/>
      <c r="D31" s="26"/>
      <c r="E31" s="87" t="s">
        <v>40</v>
      </c>
      <c r="F31" s="74">
        <v>375</v>
      </c>
    </row>
    <row r="32" spans="1:6" ht="18" customHeight="1">
      <c r="A32" s="47" t="s">
        <v>41</v>
      </c>
      <c r="B32" s="48">
        <f>SUM(B22:B31)</f>
        <v>239000</v>
      </c>
      <c r="C32" s="35">
        <f>SUM(C22:C31)</f>
        <v>205209</v>
      </c>
      <c r="D32" s="88">
        <f>B32-C32</f>
        <v>33791</v>
      </c>
      <c r="E32" s="89"/>
      <c r="F32" s="90"/>
    </row>
    <row r="33" spans="1:6" s="56" customFormat="1" ht="18" customHeight="1">
      <c r="A33" s="13" t="s">
        <v>42</v>
      </c>
      <c r="B33" s="14"/>
      <c r="C33" s="13"/>
      <c r="D33" s="13"/>
      <c r="E33" s="15"/>
      <c r="F33" s="16"/>
    </row>
    <row r="34" spans="1:7" ht="15" customHeight="1">
      <c r="A34" s="57" t="s">
        <v>27</v>
      </c>
      <c r="B34" s="58">
        <v>80000</v>
      </c>
      <c r="C34" s="61">
        <f>SUM(F34:F35)</f>
        <v>100000</v>
      </c>
      <c r="D34" s="26">
        <f>B34-C34</f>
        <v>-20000</v>
      </c>
      <c r="E34" s="62" t="s">
        <v>170</v>
      </c>
      <c r="F34" s="28">
        <v>40000</v>
      </c>
      <c r="G34" s="60"/>
    </row>
    <row r="35" spans="1:6" ht="15" customHeight="1">
      <c r="A35" s="57"/>
      <c r="B35" s="58"/>
      <c r="C35" s="91"/>
      <c r="D35" s="26"/>
      <c r="E35" s="46" t="s">
        <v>171</v>
      </c>
      <c r="F35" s="28">
        <v>60000</v>
      </c>
    </row>
    <row r="36" spans="1:6" ht="18" customHeight="1">
      <c r="A36" s="84" t="s">
        <v>30</v>
      </c>
      <c r="B36" s="85">
        <v>10000</v>
      </c>
      <c r="C36" s="92">
        <f>F36</f>
        <v>6740</v>
      </c>
      <c r="D36" s="78">
        <f>B36-C36</f>
        <v>3260</v>
      </c>
      <c r="E36" s="79" t="s">
        <v>45</v>
      </c>
      <c r="F36" s="80">
        <v>6740</v>
      </c>
    </row>
    <row r="37" spans="1:6" ht="18" customHeight="1">
      <c r="A37" s="264" t="s">
        <v>33</v>
      </c>
      <c r="B37" s="265">
        <v>11000</v>
      </c>
      <c r="C37" s="269">
        <f>SUM(F37:F38)</f>
        <v>8550</v>
      </c>
      <c r="D37" s="66">
        <f>B37-C37</f>
        <v>2450</v>
      </c>
      <c r="E37" s="86" t="s">
        <v>172</v>
      </c>
      <c r="F37" s="68">
        <v>7500</v>
      </c>
    </row>
    <row r="38" spans="1:6" ht="18" customHeight="1">
      <c r="A38" s="266"/>
      <c r="B38" s="267"/>
      <c r="C38" s="71"/>
      <c r="D38" s="72"/>
      <c r="E38" s="73" t="s">
        <v>151</v>
      </c>
      <c r="F38" s="74">
        <v>1050</v>
      </c>
    </row>
    <row r="39" spans="1:6" ht="18" customHeight="1">
      <c r="A39" s="75" t="s">
        <v>35</v>
      </c>
      <c r="B39" s="76">
        <v>70000</v>
      </c>
      <c r="C39" s="81">
        <f>SUM(F39:F39)</f>
        <v>132260</v>
      </c>
      <c r="D39" s="82">
        <f>B39-C39</f>
        <v>-62260</v>
      </c>
      <c r="E39" s="83" t="s">
        <v>35</v>
      </c>
      <c r="F39" s="80">
        <v>132260</v>
      </c>
    </row>
    <row r="40" spans="1:8" ht="15" customHeight="1">
      <c r="A40" s="63" t="s">
        <v>36</v>
      </c>
      <c r="B40" s="64">
        <v>283000</v>
      </c>
      <c r="C40" s="65">
        <f>SUM(F40:F43)</f>
        <v>275016</v>
      </c>
      <c r="D40" s="66">
        <f>B40-C40</f>
        <v>7984</v>
      </c>
      <c r="E40" s="86" t="s">
        <v>173</v>
      </c>
      <c r="F40" s="68">
        <v>75436</v>
      </c>
      <c r="G40" s="60"/>
      <c r="H40" s="60"/>
    </row>
    <row r="41" spans="1:6" ht="15" customHeight="1">
      <c r="A41" s="57"/>
      <c r="B41" s="58"/>
      <c r="C41" s="91"/>
      <c r="D41" s="26"/>
      <c r="E41" s="46" t="s">
        <v>174</v>
      </c>
      <c r="F41" s="28">
        <v>147000</v>
      </c>
    </row>
    <row r="42" spans="1:6" ht="15" customHeight="1">
      <c r="A42" s="57"/>
      <c r="B42" s="58"/>
      <c r="C42" s="91"/>
      <c r="D42" s="26"/>
      <c r="E42" s="46" t="s">
        <v>49</v>
      </c>
      <c r="F42" s="28">
        <v>51530</v>
      </c>
    </row>
    <row r="43" spans="1:6" ht="15" customHeight="1">
      <c r="A43" s="69"/>
      <c r="B43" s="70"/>
      <c r="C43" s="71"/>
      <c r="D43" s="72"/>
      <c r="E43" s="73" t="s">
        <v>175</v>
      </c>
      <c r="F43" s="74">
        <v>1050</v>
      </c>
    </row>
    <row r="44" spans="1:6" ht="15" customHeight="1">
      <c r="A44" s="63" t="s">
        <v>38</v>
      </c>
      <c r="B44" s="64">
        <v>106000</v>
      </c>
      <c r="C44" s="65">
        <f>SUM(F44:F45)</f>
        <v>22490</v>
      </c>
      <c r="D44" s="66">
        <f>B44-C44</f>
        <v>83510</v>
      </c>
      <c r="E44" s="86" t="s">
        <v>39</v>
      </c>
      <c r="F44" s="68">
        <v>21960</v>
      </c>
    </row>
    <row r="45" spans="1:6" ht="15" customHeight="1">
      <c r="A45" s="69"/>
      <c r="B45" s="70"/>
      <c r="C45" s="71"/>
      <c r="D45" s="72"/>
      <c r="E45" s="87" t="s">
        <v>40</v>
      </c>
      <c r="F45" s="74">
        <v>530</v>
      </c>
    </row>
    <row r="46" spans="1:6" s="56" customFormat="1" ht="15" customHeight="1">
      <c r="A46" s="63" t="s">
        <v>51</v>
      </c>
      <c r="B46" s="64">
        <v>4000</v>
      </c>
      <c r="C46" s="65">
        <f>SUM(F46:F46)</f>
        <v>4190</v>
      </c>
      <c r="D46" s="66">
        <f>B46-C46</f>
        <v>-190</v>
      </c>
      <c r="E46" s="67" t="s">
        <v>176</v>
      </c>
      <c r="F46" s="68">
        <v>4190</v>
      </c>
    </row>
    <row r="47" spans="1:6" s="56" customFormat="1" ht="15" customHeight="1">
      <c r="A47" s="69" t="s">
        <v>52</v>
      </c>
      <c r="B47" s="70"/>
      <c r="C47" s="71"/>
      <c r="D47" s="72"/>
      <c r="E47" s="93"/>
      <c r="F47" s="94"/>
    </row>
    <row r="48" spans="1:6" ht="18" customHeight="1">
      <c r="A48" s="179" t="s">
        <v>53</v>
      </c>
      <c r="B48" s="85">
        <v>10000</v>
      </c>
      <c r="C48" s="77">
        <f>SUM(F48)</f>
        <v>4935</v>
      </c>
      <c r="D48" s="78">
        <f>B48-C48</f>
        <v>5065</v>
      </c>
      <c r="E48" s="83" t="s">
        <v>88</v>
      </c>
      <c r="F48" s="80">
        <v>4935</v>
      </c>
    </row>
    <row r="49" spans="1:6" ht="18" customHeight="1">
      <c r="A49" s="96" t="s">
        <v>55</v>
      </c>
      <c r="B49" s="97">
        <v>90000</v>
      </c>
      <c r="C49" s="98">
        <v>0</v>
      </c>
      <c r="D49" s="88">
        <f>B49-C49</f>
        <v>90000</v>
      </c>
      <c r="E49" s="99"/>
      <c r="F49" s="100"/>
    </row>
    <row r="50" spans="1:6" ht="18" customHeight="1">
      <c r="A50" s="47" t="s">
        <v>56</v>
      </c>
      <c r="B50" s="48">
        <f>SUM(B34:B49)</f>
        <v>664000</v>
      </c>
      <c r="C50" s="35">
        <f>SUM(C34:C49)</f>
        <v>554181</v>
      </c>
      <c r="D50" s="49">
        <f>B50-C50</f>
        <v>109819</v>
      </c>
      <c r="E50" s="89"/>
      <c r="F50" s="90"/>
    </row>
    <row r="51" spans="1:6" ht="18" customHeight="1">
      <c r="A51" s="53" t="s">
        <v>57</v>
      </c>
      <c r="B51" s="101">
        <f>B32+B50</f>
        <v>903000</v>
      </c>
      <c r="C51" s="101">
        <f>C32+C50</f>
        <v>759390</v>
      </c>
      <c r="D51" s="101">
        <f>D32+D50</f>
        <v>143610</v>
      </c>
      <c r="E51" s="50"/>
      <c r="F51" s="51"/>
    </row>
    <row r="52" spans="1:6" ht="18" customHeight="1">
      <c r="A52" s="102"/>
      <c r="B52" s="103"/>
      <c r="C52" s="104"/>
      <c r="D52" s="105"/>
      <c r="E52" s="5"/>
      <c r="F52" s="5"/>
    </row>
    <row r="53" spans="1:6" ht="18" customHeight="1">
      <c r="A53" s="56"/>
      <c r="B53" s="270" t="s">
        <v>58</v>
      </c>
      <c r="C53" s="106">
        <f>C17-C51</f>
        <v>180728</v>
      </c>
      <c r="D53" s="468" t="s">
        <v>59</v>
      </c>
      <c r="E53" s="468"/>
      <c r="F53" s="5"/>
    </row>
    <row r="54" spans="1:6" ht="13.5">
      <c r="A54" s="56"/>
      <c r="B54" s="3"/>
      <c r="C54" s="56"/>
      <c r="D54" s="56"/>
      <c r="E54" s="5"/>
      <c r="F54" s="5"/>
    </row>
    <row r="55" spans="1:6" ht="13.5">
      <c r="A55" s="56"/>
      <c r="B55" s="3"/>
      <c r="C55" s="56"/>
      <c r="D55" s="56"/>
      <c r="E55" s="5"/>
      <c r="F55" s="5"/>
    </row>
    <row r="56" spans="1:6" ht="13.5">
      <c r="A56" s="56"/>
      <c r="B56" s="3"/>
      <c r="C56" s="56"/>
      <c r="D56" s="56"/>
      <c r="E56" s="5"/>
      <c r="F56" s="5"/>
    </row>
    <row r="57" spans="1:6" ht="13.5">
      <c r="A57" s="56"/>
      <c r="B57" s="3"/>
      <c r="C57" s="56"/>
      <c r="D57" s="56"/>
      <c r="E57" s="5"/>
      <c r="F57" s="5"/>
    </row>
    <row r="58" spans="1:6" ht="13.5">
      <c r="A58" s="56"/>
      <c r="B58" s="3"/>
      <c r="C58" s="56"/>
      <c r="D58" s="56"/>
      <c r="E58" s="5"/>
      <c r="F58" s="5"/>
    </row>
    <row r="59" spans="1:6" ht="13.5">
      <c r="A59" s="56"/>
      <c r="B59" s="3"/>
      <c r="C59" s="56"/>
      <c r="D59" s="56"/>
      <c r="E59" s="5"/>
      <c r="F59" s="5"/>
    </row>
    <row r="60" spans="1:6" ht="13.5">
      <c r="A60" s="56"/>
      <c r="B60" s="3"/>
      <c r="C60" s="56"/>
      <c r="D60" s="56"/>
      <c r="E60" s="5"/>
      <c r="F60" s="5"/>
    </row>
    <row r="61" spans="1:6" ht="13.5">
      <c r="A61" s="56"/>
      <c r="B61" s="3"/>
      <c r="C61" s="56"/>
      <c r="D61" s="56"/>
      <c r="E61" s="5"/>
      <c r="F61" s="5"/>
    </row>
    <row r="62" spans="1:6" ht="13.5">
      <c r="A62" s="56"/>
      <c r="B62" s="3"/>
      <c r="C62" s="56"/>
      <c r="D62" s="56"/>
      <c r="E62" s="56"/>
      <c r="F62" s="56"/>
    </row>
  </sheetData>
  <sheetProtection/>
  <mergeCells count="2">
    <mergeCell ref="A2:F2"/>
    <mergeCell ref="D53:E53"/>
  </mergeCells>
  <printOptions horizontalCentered="1"/>
  <pageMargins left="0.5905511811023623" right="0.5905511811023623" top="0.5905511811023623" bottom="0.6299212598425197" header="0.5118110236220472" footer="0.5118110236220472"/>
  <pageSetup fitToHeight="2" horizontalDpi="600" verticalDpi="600" orientation="portrait" paperSize="9" scale="9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4">
      <selection activeCell="H15" sqref="H15"/>
    </sheetView>
  </sheetViews>
  <sheetFormatPr defaultColWidth="9.00390625" defaultRowHeight="13.5"/>
  <cols>
    <col min="1" max="1" width="13.125" style="7" customWidth="1"/>
    <col min="2" max="2" width="13.125" style="10" customWidth="1"/>
    <col min="3" max="4" width="11.625" style="7" customWidth="1"/>
    <col min="5" max="5" width="33.125" style="7" customWidth="1"/>
    <col min="6" max="6" width="8.625" style="7" customWidth="1"/>
    <col min="7" max="7" width="11.00390625" style="7" bestFit="1" customWidth="1"/>
    <col min="8" max="8" width="10.625" style="7" bestFit="1" customWidth="1"/>
    <col min="9" max="16384" width="9.00390625" style="7" customWidth="1"/>
  </cols>
  <sheetData>
    <row r="1" spans="1:6" ht="13.5" customHeight="1">
      <c r="A1" s="1"/>
      <c r="B1" s="2"/>
      <c r="C1" s="3"/>
      <c r="D1" s="4"/>
      <c r="E1" s="5"/>
      <c r="F1" s="6"/>
    </row>
    <row r="2" spans="1:6" ht="17.25">
      <c r="A2" s="467" t="s">
        <v>0</v>
      </c>
      <c r="B2" s="467"/>
      <c r="C2" s="467"/>
      <c r="D2" s="467"/>
      <c r="E2" s="467"/>
      <c r="F2" s="467"/>
    </row>
    <row r="3" spans="1:6" ht="13.5" customHeight="1">
      <c r="A3" s="8"/>
      <c r="B3" s="9"/>
      <c r="C3" s="8"/>
      <c r="D3" s="8"/>
      <c r="E3" s="8"/>
      <c r="F3" s="8"/>
    </row>
    <row r="4" spans="3:6" ht="13.5" customHeight="1">
      <c r="C4" s="11"/>
      <c r="D4" s="11"/>
      <c r="E4" s="11"/>
      <c r="F4" s="11" t="s">
        <v>1</v>
      </c>
    </row>
    <row r="5" spans="3:6" ht="13.5" customHeight="1">
      <c r="C5" s="11"/>
      <c r="D5" s="11"/>
      <c r="E5" s="11"/>
      <c r="F5" s="11" t="s">
        <v>2</v>
      </c>
    </row>
    <row r="6" spans="3:6" ht="13.5" customHeight="1">
      <c r="C6" s="11"/>
      <c r="D6" s="11"/>
      <c r="E6" s="11"/>
      <c r="F6" s="11"/>
    </row>
    <row r="7" spans="1:6" ht="13.5" customHeight="1">
      <c r="A7" s="7" t="s">
        <v>3</v>
      </c>
      <c r="E7" s="12"/>
      <c r="F7" s="12" t="s">
        <v>4</v>
      </c>
    </row>
    <row r="8" spans="1:6" ht="18" customHeight="1">
      <c r="A8" s="13" t="s">
        <v>5</v>
      </c>
      <c r="B8" s="14" t="s">
        <v>6</v>
      </c>
      <c r="C8" s="13" t="s">
        <v>7</v>
      </c>
      <c r="D8" s="13" t="s">
        <v>8</v>
      </c>
      <c r="E8" s="15" t="s">
        <v>9</v>
      </c>
      <c r="F8" s="16"/>
    </row>
    <row r="9" spans="1:7" ht="16.5" customHeight="1">
      <c r="A9" s="17" t="s">
        <v>10</v>
      </c>
      <c r="B9" s="18">
        <v>240000</v>
      </c>
      <c r="C9" s="19">
        <f>SUM(F9:F11)</f>
        <v>315000</v>
      </c>
      <c r="D9" s="20">
        <f>C9-B9</f>
        <v>75000</v>
      </c>
      <c r="E9" s="21" t="s">
        <v>11</v>
      </c>
      <c r="F9" s="22">
        <v>236000</v>
      </c>
      <c r="G9" s="10"/>
    </row>
    <row r="10" spans="1:7" ht="16.5" customHeight="1">
      <c r="A10" s="23" t="s">
        <v>12</v>
      </c>
      <c r="B10" s="24"/>
      <c r="C10" s="25"/>
      <c r="D10" s="26"/>
      <c r="E10" s="27" t="s">
        <v>13</v>
      </c>
      <c r="F10" s="28">
        <v>3000</v>
      </c>
      <c r="G10" s="10"/>
    </row>
    <row r="11" spans="1:7" ht="16.5" customHeight="1">
      <c r="A11" s="23"/>
      <c r="B11" s="24"/>
      <c r="C11" s="25"/>
      <c r="D11" s="26"/>
      <c r="E11" s="27" t="s">
        <v>14</v>
      </c>
      <c r="F11" s="28">
        <v>76000</v>
      </c>
      <c r="G11" s="10"/>
    </row>
    <row r="12" spans="1:6" ht="16.5" customHeight="1">
      <c r="A12" s="29" t="s">
        <v>15</v>
      </c>
      <c r="B12" s="30">
        <v>300000</v>
      </c>
      <c r="C12" s="31">
        <f>SUM(F12:F13)</f>
        <v>300000</v>
      </c>
      <c r="D12" s="20">
        <f>C12-B12</f>
        <v>0</v>
      </c>
      <c r="E12" s="32" t="s">
        <v>16</v>
      </c>
      <c r="F12" s="22">
        <v>200000</v>
      </c>
    </row>
    <row r="13" spans="1:6" ht="16.5" customHeight="1">
      <c r="A13" s="33"/>
      <c r="B13" s="34"/>
      <c r="C13" s="35"/>
      <c r="D13" s="36"/>
      <c r="E13" s="37" t="s">
        <v>17</v>
      </c>
      <c r="F13" s="38">
        <v>100000</v>
      </c>
    </row>
    <row r="14" spans="1:6" ht="18" customHeight="1">
      <c r="A14" s="39" t="s">
        <v>18</v>
      </c>
      <c r="B14" s="40">
        <v>970</v>
      </c>
      <c r="C14" s="41">
        <f>SUM(F14)</f>
        <v>528</v>
      </c>
      <c r="D14" s="20">
        <f>C14-B14</f>
        <v>-442</v>
      </c>
      <c r="E14" s="42" t="s">
        <v>19</v>
      </c>
      <c r="F14" s="43">
        <v>528</v>
      </c>
    </row>
    <row r="15" spans="1:6" ht="18" customHeight="1">
      <c r="A15" s="44" t="s">
        <v>20</v>
      </c>
      <c r="B15" s="45">
        <v>221030</v>
      </c>
      <c r="C15" s="35">
        <v>221030</v>
      </c>
      <c r="D15" s="20">
        <f>C15-B15</f>
        <v>0</v>
      </c>
      <c r="E15" s="46" t="s">
        <v>21</v>
      </c>
      <c r="F15" s="28">
        <v>221030</v>
      </c>
    </row>
    <row r="16" spans="1:6" ht="18" customHeight="1">
      <c r="A16" s="47" t="s">
        <v>22</v>
      </c>
      <c r="B16" s="48">
        <f>SUM(B9:B15)</f>
        <v>762000</v>
      </c>
      <c r="C16" s="35">
        <f>SUM(C9:C15)</f>
        <v>836558</v>
      </c>
      <c r="D16" s="49">
        <f>C16-B16</f>
        <v>74558</v>
      </c>
      <c r="E16" s="50"/>
      <c r="F16" s="51"/>
    </row>
    <row r="17" ht="18" customHeight="1"/>
    <row r="18" spans="1:6" ht="18" customHeight="1">
      <c r="A18" s="7" t="s">
        <v>23</v>
      </c>
      <c r="E18" s="52"/>
      <c r="F18" s="12" t="s">
        <v>24</v>
      </c>
    </row>
    <row r="19" spans="1:6" ht="18" customHeight="1">
      <c r="A19" s="53" t="s">
        <v>5</v>
      </c>
      <c r="B19" s="14" t="s">
        <v>6</v>
      </c>
      <c r="C19" s="13" t="s">
        <v>7</v>
      </c>
      <c r="D19" s="13" t="s">
        <v>25</v>
      </c>
      <c r="E19" s="54" t="s">
        <v>9</v>
      </c>
      <c r="F19" s="55"/>
    </row>
    <row r="20" spans="1:6" s="56" customFormat="1" ht="18" customHeight="1">
      <c r="A20" s="13" t="s">
        <v>26</v>
      </c>
      <c r="B20" s="14"/>
      <c r="C20" s="13"/>
      <c r="D20" s="13"/>
      <c r="E20" s="15"/>
      <c r="F20" s="16"/>
    </row>
    <row r="21" spans="1:7" ht="15" customHeight="1">
      <c r="A21" s="57" t="s">
        <v>27</v>
      </c>
      <c r="B21" s="58">
        <v>130000</v>
      </c>
      <c r="C21" s="59">
        <f>SUM(F21:F22)</f>
        <v>106000</v>
      </c>
      <c r="D21" s="26">
        <f>B21-C21</f>
        <v>24000</v>
      </c>
      <c r="E21" s="46" t="s">
        <v>28</v>
      </c>
      <c r="F21" s="28">
        <v>26000</v>
      </c>
      <c r="G21" s="60"/>
    </row>
    <row r="22" spans="1:6" ht="15" customHeight="1">
      <c r="A22" s="57"/>
      <c r="B22" s="58"/>
      <c r="C22" s="61"/>
      <c r="D22" s="26"/>
      <c r="E22" s="62" t="s">
        <v>29</v>
      </c>
      <c r="F22" s="28">
        <v>80000</v>
      </c>
    </row>
    <row r="23" spans="1:7" ht="15" customHeight="1">
      <c r="A23" s="63" t="s">
        <v>30</v>
      </c>
      <c r="B23" s="64">
        <v>60000</v>
      </c>
      <c r="C23" s="65">
        <f>SUM(F23:F24)</f>
        <v>76720</v>
      </c>
      <c r="D23" s="66">
        <f>B23-C23</f>
        <v>-16720</v>
      </c>
      <c r="E23" s="67" t="s">
        <v>31</v>
      </c>
      <c r="F23" s="68">
        <v>70180</v>
      </c>
      <c r="G23" s="60"/>
    </row>
    <row r="24" spans="1:6" ht="15" customHeight="1">
      <c r="A24" s="69"/>
      <c r="B24" s="70"/>
      <c r="C24" s="71"/>
      <c r="D24" s="72"/>
      <c r="E24" s="73" t="s">
        <v>32</v>
      </c>
      <c r="F24" s="74">
        <v>6540</v>
      </c>
    </row>
    <row r="25" spans="1:6" ht="18" customHeight="1">
      <c r="A25" s="75" t="s">
        <v>33</v>
      </c>
      <c r="B25" s="76">
        <v>1500</v>
      </c>
      <c r="C25" s="77">
        <v>800</v>
      </c>
      <c r="D25" s="78">
        <f>B25-C25</f>
        <v>700</v>
      </c>
      <c r="E25" s="79" t="s">
        <v>34</v>
      </c>
      <c r="F25" s="80">
        <v>800</v>
      </c>
    </row>
    <row r="26" spans="1:6" ht="18" customHeight="1">
      <c r="A26" s="75" t="s">
        <v>35</v>
      </c>
      <c r="B26" s="76">
        <v>7500</v>
      </c>
      <c r="C26" s="81">
        <v>624</v>
      </c>
      <c r="D26" s="82">
        <f>B26-C26</f>
        <v>6876</v>
      </c>
      <c r="E26" s="83" t="s">
        <v>35</v>
      </c>
      <c r="F26" s="80">
        <v>624</v>
      </c>
    </row>
    <row r="27" spans="1:6" ht="18" customHeight="1">
      <c r="A27" s="84" t="s">
        <v>36</v>
      </c>
      <c r="B27" s="85">
        <v>13000</v>
      </c>
      <c r="C27" s="77">
        <v>14816</v>
      </c>
      <c r="D27" s="78">
        <f>B27-C27</f>
        <v>-1816</v>
      </c>
      <c r="E27" s="79" t="s">
        <v>37</v>
      </c>
      <c r="F27" s="80">
        <v>14816</v>
      </c>
    </row>
    <row r="28" spans="1:6" ht="15" customHeight="1">
      <c r="A28" s="63" t="s">
        <v>38</v>
      </c>
      <c r="B28" s="64">
        <v>11500</v>
      </c>
      <c r="C28" s="65">
        <f>SUM(F28:F29)</f>
        <v>3232</v>
      </c>
      <c r="D28" s="66">
        <f>B28-C28</f>
        <v>8268</v>
      </c>
      <c r="E28" s="86" t="s">
        <v>39</v>
      </c>
      <c r="F28" s="68">
        <v>2710</v>
      </c>
    </row>
    <row r="29" spans="1:6" ht="15" customHeight="1">
      <c r="A29" s="69"/>
      <c r="B29" s="70"/>
      <c r="C29" s="71"/>
      <c r="D29" s="26"/>
      <c r="E29" s="87" t="s">
        <v>40</v>
      </c>
      <c r="F29" s="74">
        <v>522</v>
      </c>
    </row>
    <row r="30" spans="1:6" ht="18" customHeight="1">
      <c r="A30" s="47" t="s">
        <v>41</v>
      </c>
      <c r="B30" s="48">
        <f>SUM(B21:B29)</f>
        <v>223500</v>
      </c>
      <c r="C30" s="35">
        <f>SUM(C21:C29)</f>
        <v>202192</v>
      </c>
      <c r="D30" s="88">
        <f>B30-C30</f>
        <v>21308</v>
      </c>
      <c r="E30" s="89"/>
      <c r="F30" s="90"/>
    </row>
    <row r="31" spans="1:6" s="56" customFormat="1" ht="18" customHeight="1">
      <c r="A31" s="13" t="s">
        <v>42</v>
      </c>
      <c r="B31" s="14"/>
      <c r="C31" s="13"/>
      <c r="D31" s="13"/>
      <c r="E31" s="15"/>
      <c r="F31" s="16"/>
    </row>
    <row r="32" spans="1:7" ht="15" customHeight="1">
      <c r="A32" s="57" t="s">
        <v>27</v>
      </c>
      <c r="B32" s="58">
        <v>80000</v>
      </c>
      <c r="C32" s="61">
        <f>SUM(F32:F33)</f>
        <v>100000</v>
      </c>
      <c r="D32" s="26">
        <f>B32-C32</f>
        <v>-20000</v>
      </c>
      <c r="E32" s="62" t="s">
        <v>43</v>
      </c>
      <c r="F32" s="28">
        <v>30000</v>
      </c>
      <c r="G32" s="60"/>
    </row>
    <row r="33" spans="1:6" ht="15" customHeight="1">
      <c r="A33" s="57"/>
      <c r="B33" s="58"/>
      <c r="C33" s="91"/>
      <c r="D33" s="26"/>
      <c r="E33" s="46" t="s">
        <v>44</v>
      </c>
      <c r="F33" s="28">
        <v>70000</v>
      </c>
    </row>
    <row r="34" spans="1:6" ht="18" customHeight="1">
      <c r="A34" s="84" t="s">
        <v>30</v>
      </c>
      <c r="B34" s="85">
        <v>15000</v>
      </c>
      <c r="C34" s="92">
        <f>F34</f>
        <v>7560</v>
      </c>
      <c r="D34" s="78">
        <f>B34-C34</f>
        <v>7440</v>
      </c>
      <c r="E34" s="79" t="s">
        <v>45</v>
      </c>
      <c r="F34" s="80">
        <v>7560</v>
      </c>
    </row>
    <row r="35" spans="1:6" ht="18" customHeight="1">
      <c r="A35" s="75" t="s">
        <v>33</v>
      </c>
      <c r="B35" s="76">
        <v>1500</v>
      </c>
      <c r="C35" s="77">
        <v>9500</v>
      </c>
      <c r="D35" s="78">
        <f>B35-C35</f>
        <v>-8000</v>
      </c>
      <c r="E35" s="79" t="s">
        <v>46</v>
      </c>
      <c r="F35" s="80">
        <v>9500</v>
      </c>
    </row>
    <row r="36" spans="1:6" ht="18" customHeight="1">
      <c r="A36" s="75" t="s">
        <v>35</v>
      </c>
      <c r="B36" s="76">
        <v>17500</v>
      </c>
      <c r="C36" s="81">
        <f>SUM(F36:F36)</f>
        <v>67834</v>
      </c>
      <c r="D36" s="82">
        <f>B36-C36</f>
        <v>-50334</v>
      </c>
      <c r="E36" s="83" t="s">
        <v>35</v>
      </c>
      <c r="F36" s="80">
        <v>67834</v>
      </c>
    </row>
    <row r="37" spans="1:8" ht="15" customHeight="1">
      <c r="A37" s="63" t="s">
        <v>36</v>
      </c>
      <c r="B37" s="64">
        <v>132000</v>
      </c>
      <c r="C37" s="65">
        <f>SUM(F37:F40)</f>
        <v>219308</v>
      </c>
      <c r="D37" s="66">
        <f>B37-C37</f>
        <v>-87308</v>
      </c>
      <c r="E37" s="86" t="s">
        <v>47</v>
      </c>
      <c r="F37" s="68">
        <v>54288</v>
      </c>
      <c r="G37" s="60"/>
      <c r="H37" s="60"/>
    </row>
    <row r="38" spans="1:6" ht="15" customHeight="1">
      <c r="A38" s="57"/>
      <c r="B38" s="58"/>
      <c r="C38" s="91"/>
      <c r="D38" s="26"/>
      <c r="E38" s="46" t="s">
        <v>48</v>
      </c>
      <c r="F38" s="28">
        <v>136500</v>
      </c>
    </row>
    <row r="39" spans="1:6" ht="15" customHeight="1">
      <c r="A39" s="57"/>
      <c r="B39" s="58"/>
      <c r="C39" s="91"/>
      <c r="D39" s="26"/>
      <c r="E39" s="46" t="s">
        <v>49</v>
      </c>
      <c r="F39" s="28">
        <v>20120</v>
      </c>
    </row>
    <row r="40" spans="1:6" ht="15" customHeight="1">
      <c r="A40" s="69"/>
      <c r="B40" s="70"/>
      <c r="C40" s="71"/>
      <c r="D40" s="72"/>
      <c r="E40" s="73" t="s">
        <v>50</v>
      </c>
      <c r="F40" s="74">
        <v>8400</v>
      </c>
    </row>
    <row r="41" spans="1:6" ht="15" customHeight="1">
      <c r="A41" s="63" t="s">
        <v>38</v>
      </c>
      <c r="B41" s="64">
        <v>61500</v>
      </c>
      <c r="C41" s="65">
        <f>SUM(F41:F42)</f>
        <v>20928</v>
      </c>
      <c r="D41" s="66">
        <f>B41-C41</f>
        <v>40572</v>
      </c>
      <c r="E41" s="86" t="s">
        <v>39</v>
      </c>
      <c r="F41" s="68">
        <v>20563</v>
      </c>
    </row>
    <row r="42" spans="1:6" ht="15" customHeight="1">
      <c r="A42" s="69"/>
      <c r="B42" s="70"/>
      <c r="C42" s="71"/>
      <c r="D42" s="72"/>
      <c r="E42" s="87" t="s">
        <v>40</v>
      </c>
      <c r="F42" s="74">
        <v>365</v>
      </c>
    </row>
    <row r="43" spans="1:6" s="56" customFormat="1" ht="15" customHeight="1">
      <c r="A43" s="63" t="s">
        <v>51</v>
      </c>
      <c r="B43" s="64">
        <v>28000</v>
      </c>
      <c r="C43" s="65">
        <f>SUM(F43:F43)</f>
        <v>0</v>
      </c>
      <c r="D43" s="66">
        <f>B43-C43</f>
        <v>28000</v>
      </c>
      <c r="E43" s="67"/>
      <c r="F43" s="68"/>
    </row>
    <row r="44" spans="1:6" s="56" customFormat="1" ht="15" customHeight="1">
      <c r="A44" s="69" t="s">
        <v>52</v>
      </c>
      <c r="B44" s="70"/>
      <c r="C44" s="71"/>
      <c r="D44" s="72"/>
      <c r="E44" s="93"/>
      <c r="F44" s="94"/>
    </row>
    <row r="45" spans="1:6" ht="18" customHeight="1">
      <c r="A45" s="95" t="s">
        <v>53</v>
      </c>
      <c r="B45" s="85">
        <v>3000</v>
      </c>
      <c r="C45" s="77">
        <v>7245</v>
      </c>
      <c r="D45" s="78">
        <f>B45-C45</f>
        <v>-4245</v>
      </c>
      <c r="E45" s="83" t="s">
        <v>54</v>
      </c>
      <c r="F45" s="80">
        <v>7245</v>
      </c>
    </row>
    <row r="46" spans="1:6" ht="18" customHeight="1">
      <c r="A46" s="96" t="s">
        <v>55</v>
      </c>
      <c r="B46" s="97">
        <v>200000</v>
      </c>
      <c r="C46" s="98">
        <v>0</v>
      </c>
      <c r="D46" s="88">
        <f>B46-C46</f>
        <v>200000</v>
      </c>
      <c r="E46" s="99"/>
      <c r="F46" s="100"/>
    </row>
    <row r="47" spans="1:6" ht="18" customHeight="1">
      <c r="A47" s="47" t="s">
        <v>56</v>
      </c>
      <c r="B47" s="48">
        <f>SUM(B32:B46)</f>
        <v>538500</v>
      </c>
      <c r="C47" s="35">
        <f>SUM(C32:C46)</f>
        <v>432375</v>
      </c>
      <c r="D47" s="49">
        <f>B47-C47</f>
        <v>106125</v>
      </c>
      <c r="E47" s="89"/>
      <c r="F47" s="90"/>
    </row>
    <row r="48" spans="1:6" ht="18" customHeight="1">
      <c r="A48" s="53" t="s">
        <v>57</v>
      </c>
      <c r="B48" s="101">
        <f>B30+B47</f>
        <v>762000</v>
      </c>
      <c r="C48" s="101">
        <f>C30+C47</f>
        <v>634567</v>
      </c>
      <c r="D48" s="101">
        <f>D30+D47</f>
        <v>127433</v>
      </c>
      <c r="E48" s="50"/>
      <c r="F48" s="51"/>
    </row>
    <row r="49" spans="1:6" ht="18" customHeight="1">
      <c r="A49" s="102"/>
      <c r="B49" s="103"/>
      <c r="C49" s="104"/>
      <c r="D49" s="105"/>
      <c r="E49" s="5"/>
      <c r="F49" s="5"/>
    </row>
    <row r="50" spans="1:6" ht="18" customHeight="1">
      <c r="A50" s="56"/>
      <c r="B50" s="3" t="s">
        <v>58</v>
      </c>
      <c r="C50" s="106">
        <f>C16-C48</f>
        <v>201991</v>
      </c>
      <c r="D50" s="56" t="s">
        <v>59</v>
      </c>
      <c r="E50" s="5"/>
      <c r="F50" s="5"/>
    </row>
    <row r="51" spans="1:6" ht="13.5">
      <c r="A51" s="56"/>
      <c r="B51" s="3"/>
      <c r="C51" s="56"/>
      <c r="D51" s="56"/>
      <c r="E51" s="5"/>
      <c r="F51" s="5"/>
    </row>
    <row r="52" spans="1:6" ht="13.5">
      <c r="A52" s="56"/>
      <c r="B52" s="3"/>
      <c r="C52" s="56"/>
      <c r="D52" s="56"/>
      <c r="E52" s="5"/>
      <c r="F52" s="5"/>
    </row>
    <row r="53" spans="1:6" ht="13.5">
      <c r="A53" s="56"/>
      <c r="B53" s="3"/>
      <c r="C53" s="56"/>
      <c r="D53" s="56"/>
      <c r="E53" s="5"/>
      <c r="F53" s="5"/>
    </row>
    <row r="54" spans="1:6" ht="13.5">
      <c r="A54" s="56"/>
      <c r="B54" s="3"/>
      <c r="C54" s="56"/>
      <c r="D54" s="56"/>
      <c r="E54" s="5"/>
      <c r="F54" s="5"/>
    </row>
    <row r="55" spans="1:6" ht="13.5">
      <c r="A55" s="56"/>
      <c r="B55" s="3"/>
      <c r="C55" s="56"/>
      <c r="D55" s="56"/>
      <c r="E55" s="5"/>
      <c r="F55" s="5"/>
    </row>
    <row r="56" spans="1:6" ht="13.5">
      <c r="A56" s="56"/>
      <c r="B56" s="3"/>
      <c r="C56" s="56"/>
      <c r="D56" s="56"/>
      <c r="E56" s="5"/>
      <c r="F56" s="5"/>
    </row>
    <row r="57" spans="1:6" ht="13.5">
      <c r="A57" s="56"/>
      <c r="B57" s="3"/>
      <c r="C57" s="56"/>
      <c r="D57" s="56"/>
      <c r="E57" s="5"/>
      <c r="F57" s="5"/>
    </row>
    <row r="58" spans="1:6" ht="13.5">
      <c r="A58" s="56"/>
      <c r="B58" s="3"/>
      <c r="C58" s="56"/>
      <c r="D58" s="56"/>
      <c r="E58" s="5"/>
      <c r="F58" s="5"/>
    </row>
    <row r="59" spans="1:6" ht="13.5">
      <c r="A59" s="56"/>
      <c r="B59" s="3"/>
      <c r="C59" s="56"/>
      <c r="D59" s="56"/>
      <c r="E59" s="56"/>
      <c r="F59" s="56"/>
    </row>
  </sheetData>
  <sheetProtection/>
  <mergeCells count="1">
    <mergeCell ref="A2:F2"/>
  </mergeCells>
  <printOptions horizontalCentered="1"/>
  <pageMargins left="0.5905511811023623" right="0.5905511811023623" top="0.5905511811023623" bottom="0.6299212598425197" header="0.5118110236220472" footer="0.5118110236220472"/>
  <pageSetup fitToHeight="2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3.5"/>
  <cols>
    <col min="1" max="1" width="13.125" style="143" customWidth="1"/>
    <col min="2" max="2" width="13.125" style="144" customWidth="1"/>
    <col min="3" max="4" width="11.625" style="7" customWidth="1"/>
    <col min="5" max="5" width="33.125" style="7" customWidth="1"/>
    <col min="6" max="6" width="8.625" style="7" customWidth="1"/>
    <col min="7" max="7" width="2.125" style="107" customWidth="1"/>
    <col min="8" max="8" width="12.50390625" style="108" customWidth="1"/>
    <col min="9" max="16384" width="9.00390625" style="7" customWidth="1"/>
  </cols>
  <sheetData>
    <row r="1" spans="1:6" ht="15" customHeight="1">
      <c r="A1" s="1"/>
      <c r="B1" s="2"/>
      <c r="C1" s="3"/>
      <c r="D1" s="4"/>
      <c r="E1" s="5"/>
      <c r="F1" s="6"/>
    </row>
    <row r="2" spans="1:8" ht="15" customHeight="1">
      <c r="A2" s="461" t="s">
        <v>0</v>
      </c>
      <c r="B2" s="461"/>
      <c r="C2" s="461"/>
      <c r="D2" s="461"/>
      <c r="E2" s="461"/>
      <c r="F2" s="461"/>
      <c r="H2" s="108" t="s">
        <v>60</v>
      </c>
    </row>
    <row r="3" spans="1:6" ht="15" customHeight="1">
      <c r="A3" s="8"/>
      <c r="B3" s="9"/>
      <c r="C3" s="8"/>
      <c r="D3" s="8"/>
      <c r="E3" s="8"/>
      <c r="F3" s="8"/>
    </row>
    <row r="4" spans="1:6" ht="15" customHeight="1">
      <c r="A4" s="7"/>
      <c r="B4" s="10"/>
      <c r="C4" s="11"/>
      <c r="D4" s="11"/>
      <c r="E4" s="11"/>
      <c r="F4" s="11" t="s">
        <v>1</v>
      </c>
    </row>
    <row r="5" spans="1:6" ht="15" customHeight="1">
      <c r="A5" s="7"/>
      <c r="B5" s="10"/>
      <c r="C5" s="11"/>
      <c r="D5" s="11"/>
      <c r="E5" s="11"/>
      <c r="F5" s="11" t="s">
        <v>2</v>
      </c>
    </row>
    <row r="6" spans="1:6" ht="15" customHeight="1">
      <c r="A6" s="7"/>
      <c r="B6" s="10"/>
      <c r="C6" s="11"/>
      <c r="D6" s="11"/>
      <c r="E6" s="11"/>
      <c r="F6" s="11"/>
    </row>
    <row r="7" spans="1:6" ht="19.5" customHeight="1">
      <c r="A7" s="7" t="s">
        <v>3</v>
      </c>
      <c r="B7" s="10"/>
      <c r="E7" s="12"/>
      <c r="F7" s="12" t="s">
        <v>4</v>
      </c>
    </row>
    <row r="8" spans="1:6" ht="19.5" customHeight="1">
      <c r="A8" s="13" t="s">
        <v>5</v>
      </c>
      <c r="B8" s="14" t="s">
        <v>61</v>
      </c>
      <c r="C8" s="13" t="s">
        <v>62</v>
      </c>
      <c r="D8" s="13" t="s">
        <v>63</v>
      </c>
      <c r="E8" s="15" t="s">
        <v>9</v>
      </c>
      <c r="F8" s="16"/>
    </row>
    <row r="9" spans="1:6" ht="19.5" customHeight="1">
      <c r="A9" s="159" t="s">
        <v>10</v>
      </c>
      <c r="B9" s="30">
        <v>240000</v>
      </c>
      <c r="C9" s="19">
        <f>SUM(F10:F12)</f>
        <v>315000</v>
      </c>
      <c r="D9" s="20">
        <f>C9-B9</f>
        <v>75000</v>
      </c>
      <c r="E9" s="156" t="s">
        <v>102</v>
      </c>
      <c r="F9" s="16"/>
    </row>
    <row r="10" spans="1:9" ht="19.5" customHeight="1">
      <c r="A10" s="160"/>
      <c r="B10" s="157"/>
      <c r="C10" s="157"/>
      <c r="D10" s="157"/>
      <c r="E10" s="27" t="s">
        <v>103</v>
      </c>
      <c r="F10" s="28">
        <v>236000</v>
      </c>
      <c r="H10" s="109"/>
      <c r="I10" s="10"/>
    </row>
    <row r="11" spans="1:9" ht="19.5" customHeight="1">
      <c r="A11" s="160"/>
      <c r="B11" s="158"/>
      <c r="C11" s="25"/>
      <c r="D11" s="26"/>
      <c r="E11" s="27" t="s">
        <v>104</v>
      </c>
      <c r="F11" s="28">
        <v>3000</v>
      </c>
      <c r="H11" s="109"/>
      <c r="I11" s="10"/>
    </row>
    <row r="12" spans="1:9" ht="19.5" customHeight="1">
      <c r="A12" s="33"/>
      <c r="B12" s="34"/>
      <c r="C12" s="35"/>
      <c r="D12" s="36"/>
      <c r="E12" s="27" t="s">
        <v>105</v>
      </c>
      <c r="F12" s="28">
        <v>76000</v>
      </c>
      <c r="H12" s="109"/>
      <c r="I12" s="10"/>
    </row>
    <row r="13" spans="1:6" ht="19.5" customHeight="1">
      <c r="A13" s="29" t="s">
        <v>15</v>
      </c>
      <c r="B13" s="30">
        <v>300000</v>
      </c>
      <c r="C13" s="31">
        <f>SUM(F13:F14)</f>
        <v>300000</v>
      </c>
      <c r="D13" s="20">
        <f>C13-B13</f>
        <v>0</v>
      </c>
      <c r="E13" s="32" t="s">
        <v>16</v>
      </c>
      <c r="F13" s="22">
        <v>200000</v>
      </c>
    </row>
    <row r="14" spans="1:6" ht="19.5" customHeight="1">
      <c r="A14" s="33"/>
      <c r="B14" s="34"/>
      <c r="C14" s="35"/>
      <c r="D14" s="36"/>
      <c r="E14" s="37" t="s">
        <v>64</v>
      </c>
      <c r="F14" s="38">
        <v>100000</v>
      </c>
    </row>
    <row r="15" spans="1:6" ht="19.5" customHeight="1">
      <c r="A15" s="39" t="s">
        <v>18</v>
      </c>
      <c r="B15" s="40">
        <v>970</v>
      </c>
      <c r="C15" s="41">
        <f>SUM(F15)</f>
        <v>528</v>
      </c>
      <c r="D15" s="20">
        <f>C15-B15</f>
        <v>-442</v>
      </c>
      <c r="E15" s="42" t="s">
        <v>19</v>
      </c>
      <c r="F15" s="43">
        <v>528</v>
      </c>
    </row>
    <row r="16" spans="1:6" ht="19.5" customHeight="1">
      <c r="A16" s="44" t="s">
        <v>20</v>
      </c>
      <c r="B16" s="45">
        <v>221030</v>
      </c>
      <c r="C16" s="35">
        <f>SUM(F16)</f>
        <v>221030</v>
      </c>
      <c r="D16" s="20">
        <f>C16-B16</f>
        <v>0</v>
      </c>
      <c r="E16" s="46" t="s">
        <v>21</v>
      </c>
      <c r="F16" s="28">
        <v>221030</v>
      </c>
    </row>
    <row r="17" spans="1:6" ht="19.5" customHeight="1">
      <c r="A17" s="47" t="s">
        <v>22</v>
      </c>
      <c r="B17" s="48">
        <f>SUM(B9:B16)</f>
        <v>762000</v>
      </c>
      <c r="C17" s="35">
        <f>SUM(C9:C16)</f>
        <v>836558</v>
      </c>
      <c r="D17" s="49">
        <f>C17-B17</f>
        <v>74558</v>
      </c>
      <c r="E17" s="50"/>
      <c r="F17" s="51"/>
    </row>
    <row r="18" spans="1:6" ht="19.5" customHeight="1">
      <c r="A18" s="7"/>
      <c r="B18" s="10"/>
      <c r="F18" s="110"/>
    </row>
    <row r="19" spans="1:2" ht="19.5" customHeight="1">
      <c r="A19" s="7"/>
      <c r="B19" s="10"/>
    </row>
    <row r="20" spans="1:6" ht="19.5" customHeight="1">
      <c r="A20" s="7" t="s">
        <v>23</v>
      </c>
      <c r="B20" s="10"/>
      <c r="E20" s="52"/>
      <c r="F20" s="12" t="s">
        <v>24</v>
      </c>
    </row>
    <row r="21" spans="1:6" ht="19.5" customHeight="1">
      <c r="A21" s="53" t="s">
        <v>5</v>
      </c>
      <c r="B21" s="14" t="s">
        <v>61</v>
      </c>
      <c r="C21" s="13" t="s">
        <v>62</v>
      </c>
      <c r="D21" s="13" t="s">
        <v>63</v>
      </c>
      <c r="E21" s="54" t="s">
        <v>9</v>
      </c>
      <c r="F21" s="55"/>
    </row>
    <row r="22" spans="1:8" ht="19.5" customHeight="1">
      <c r="A22" s="111" t="s">
        <v>27</v>
      </c>
      <c r="B22" s="112">
        <v>210000</v>
      </c>
      <c r="C22" s="19">
        <f>SUM(F22:F25)</f>
        <v>206000</v>
      </c>
      <c r="D22" s="20">
        <f>B22-C22</f>
        <v>4000</v>
      </c>
      <c r="E22" s="113" t="s">
        <v>28</v>
      </c>
      <c r="F22" s="22">
        <v>26000</v>
      </c>
      <c r="H22" s="114"/>
    </row>
    <row r="23" spans="1:8" ht="19.5" customHeight="1">
      <c r="A23" s="57"/>
      <c r="B23" s="58"/>
      <c r="C23" s="61"/>
      <c r="D23" s="26"/>
      <c r="E23" s="62" t="s">
        <v>29</v>
      </c>
      <c r="F23" s="28">
        <v>80000</v>
      </c>
      <c r="H23" s="114"/>
    </row>
    <row r="24" spans="1:8" ht="19.5" customHeight="1">
      <c r="A24" s="57"/>
      <c r="B24" s="58"/>
      <c r="C24" s="61"/>
      <c r="D24" s="26"/>
      <c r="E24" s="62" t="s">
        <v>89</v>
      </c>
      <c r="F24" s="28">
        <v>30000</v>
      </c>
      <c r="H24" s="114" t="s">
        <v>65</v>
      </c>
    </row>
    <row r="25" spans="1:8" ht="19.5" customHeight="1">
      <c r="A25" s="115"/>
      <c r="B25" s="116"/>
      <c r="C25" s="117"/>
      <c r="D25" s="36"/>
      <c r="E25" s="118" t="s">
        <v>106</v>
      </c>
      <c r="F25" s="38">
        <v>70000</v>
      </c>
      <c r="H25" s="114"/>
    </row>
    <row r="26" spans="1:8" ht="19.5" customHeight="1">
      <c r="A26" s="57" t="s">
        <v>30</v>
      </c>
      <c r="B26" s="58">
        <v>75000</v>
      </c>
      <c r="C26" s="59">
        <f>SUM(F26:F28)</f>
        <v>84280</v>
      </c>
      <c r="D26" s="20">
        <f>B26-C26</f>
        <v>-9280</v>
      </c>
      <c r="E26" s="119" t="s">
        <v>31</v>
      </c>
      <c r="F26" s="28">
        <v>70180</v>
      </c>
      <c r="H26" s="114"/>
    </row>
    <row r="27" spans="1:8" ht="19.5" customHeight="1">
      <c r="A27" s="57"/>
      <c r="B27" s="58"/>
      <c r="C27" s="91"/>
      <c r="D27" s="26"/>
      <c r="E27" s="46" t="s">
        <v>32</v>
      </c>
      <c r="F27" s="28">
        <v>6540</v>
      </c>
      <c r="H27" s="114"/>
    </row>
    <row r="28" spans="1:8" ht="19.5" customHeight="1">
      <c r="A28" s="57"/>
      <c r="B28" s="58"/>
      <c r="C28" s="91"/>
      <c r="D28" s="26"/>
      <c r="E28" s="46" t="s">
        <v>45</v>
      </c>
      <c r="F28" s="28">
        <v>7560</v>
      </c>
      <c r="H28" s="120" t="s">
        <v>66</v>
      </c>
    </row>
    <row r="29" spans="1:8" ht="19.5" customHeight="1">
      <c r="A29" s="121" t="s">
        <v>33</v>
      </c>
      <c r="B29" s="122">
        <v>3000</v>
      </c>
      <c r="C29" s="123">
        <f>SUM(F29:F29)</f>
        <v>10300</v>
      </c>
      <c r="D29" s="49">
        <f>B29-C29</f>
        <v>-7300</v>
      </c>
      <c r="E29" s="42" t="s">
        <v>67</v>
      </c>
      <c r="F29" s="43">
        <v>10300</v>
      </c>
      <c r="H29" s="124"/>
    </row>
    <row r="30" spans="1:8" ht="19.5" customHeight="1">
      <c r="A30" s="125" t="s">
        <v>35</v>
      </c>
      <c r="B30" s="126">
        <v>25000</v>
      </c>
      <c r="C30" s="127">
        <f>SUM(F30:F31)</f>
        <v>68458</v>
      </c>
      <c r="D30" s="128">
        <f>B30-C30</f>
        <v>-43458</v>
      </c>
      <c r="E30" s="62" t="s">
        <v>35</v>
      </c>
      <c r="F30" s="28">
        <v>64186</v>
      </c>
      <c r="H30" s="114" t="s">
        <v>68</v>
      </c>
    </row>
    <row r="31" spans="1:8" ht="19.5" customHeight="1">
      <c r="A31" s="115"/>
      <c r="B31" s="116"/>
      <c r="C31" s="129"/>
      <c r="D31" s="130"/>
      <c r="E31" s="37" t="s">
        <v>69</v>
      </c>
      <c r="F31" s="38">
        <v>4272</v>
      </c>
      <c r="H31" s="114"/>
    </row>
    <row r="32" spans="1:8" ht="19.5" customHeight="1">
      <c r="A32" s="57" t="s">
        <v>36</v>
      </c>
      <c r="B32" s="58">
        <v>145000</v>
      </c>
      <c r="C32" s="19">
        <f>SUM(F32:F35)</f>
        <v>234124</v>
      </c>
      <c r="D32" s="20">
        <f>B32-C32</f>
        <v>-89124</v>
      </c>
      <c r="E32" s="46" t="s">
        <v>107</v>
      </c>
      <c r="F32" s="22">
        <v>69104</v>
      </c>
      <c r="H32" s="114" t="s">
        <v>70</v>
      </c>
    </row>
    <row r="33" spans="1:8" ht="19.5" customHeight="1">
      <c r="A33" s="57"/>
      <c r="B33" s="58"/>
      <c r="C33" s="91"/>
      <c r="D33" s="26"/>
      <c r="E33" s="46" t="s">
        <v>108</v>
      </c>
      <c r="F33" s="28">
        <v>136500</v>
      </c>
      <c r="H33" s="131"/>
    </row>
    <row r="34" spans="1:8" ht="19.5" customHeight="1">
      <c r="A34" s="57"/>
      <c r="B34" s="58"/>
      <c r="C34" s="91"/>
      <c r="D34" s="26"/>
      <c r="E34" s="46" t="s">
        <v>49</v>
      </c>
      <c r="F34" s="28">
        <v>20120</v>
      </c>
      <c r="H34" s="131"/>
    </row>
    <row r="35" spans="1:8" ht="19.5" customHeight="1">
      <c r="A35" s="57"/>
      <c r="B35" s="58"/>
      <c r="C35" s="91"/>
      <c r="D35" s="36"/>
      <c r="E35" s="46" t="s">
        <v>109</v>
      </c>
      <c r="F35" s="38">
        <v>8400</v>
      </c>
      <c r="H35" s="114"/>
    </row>
    <row r="36" spans="1:8" ht="19.5" customHeight="1">
      <c r="A36" s="111" t="s">
        <v>38</v>
      </c>
      <c r="B36" s="112">
        <v>73000</v>
      </c>
      <c r="C36" s="19">
        <f>SUM(F36:F37)</f>
        <v>24160</v>
      </c>
      <c r="D36" s="20">
        <f>B36-C36</f>
        <v>48840</v>
      </c>
      <c r="E36" s="113" t="s">
        <v>39</v>
      </c>
      <c r="F36" s="22">
        <v>23273</v>
      </c>
      <c r="H36" s="107" t="s">
        <v>71</v>
      </c>
    </row>
    <row r="37" spans="1:8" ht="19.5" customHeight="1">
      <c r="A37" s="57"/>
      <c r="B37" s="58"/>
      <c r="C37" s="91"/>
      <c r="D37" s="36"/>
      <c r="E37" s="62" t="s">
        <v>40</v>
      </c>
      <c r="F37" s="28">
        <v>887</v>
      </c>
      <c r="H37" s="114"/>
    </row>
    <row r="38" spans="1:6" ht="19.5" customHeight="1">
      <c r="A38" s="111" t="s">
        <v>51</v>
      </c>
      <c r="B38" s="112">
        <v>28000</v>
      </c>
      <c r="C38" s="19">
        <f>SUM(F38:F38)</f>
        <v>0</v>
      </c>
      <c r="D38" s="20">
        <f>B38-C38</f>
        <v>28000</v>
      </c>
      <c r="E38" s="32"/>
      <c r="F38" s="22"/>
    </row>
    <row r="39" spans="1:8" ht="19.5" customHeight="1">
      <c r="A39" s="57" t="s">
        <v>52</v>
      </c>
      <c r="B39" s="58"/>
      <c r="C39" s="91"/>
      <c r="D39" s="36"/>
      <c r="E39" s="89"/>
      <c r="F39" s="90"/>
      <c r="H39" s="7"/>
    </row>
    <row r="40" spans="1:8" ht="19.5" customHeight="1">
      <c r="A40" s="132" t="s">
        <v>53</v>
      </c>
      <c r="B40" s="133">
        <v>3000</v>
      </c>
      <c r="C40" s="19">
        <f>SUM(F40)</f>
        <v>7245</v>
      </c>
      <c r="D40" s="20">
        <f>B40-C40</f>
        <v>-4245</v>
      </c>
      <c r="E40" s="37" t="s">
        <v>54</v>
      </c>
      <c r="F40" s="38">
        <v>7245</v>
      </c>
      <c r="G40" s="5"/>
      <c r="H40" s="134" t="s">
        <v>72</v>
      </c>
    </row>
    <row r="41" spans="1:8" ht="19.5" customHeight="1">
      <c r="A41" s="135" t="s">
        <v>55</v>
      </c>
      <c r="B41" s="136">
        <v>200000</v>
      </c>
      <c r="C41" s="137">
        <v>0</v>
      </c>
      <c r="D41" s="20">
        <f>B41-C41</f>
        <v>200000</v>
      </c>
      <c r="E41" s="118"/>
      <c r="F41" s="38"/>
      <c r="H41" s="5" t="s">
        <v>73</v>
      </c>
    </row>
    <row r="42" spans="1:8" ht="19.5" customHeight="1">
      <c r="A42" s="47" t="s">
        <v>22</v>
      </c>
      <c r="B42" s="48">
        <f>SUM(B22:B41)</f>
        <v>762000</v>
      </c>
      <c r="C42" s="35">
        <f>SUM(C22:C41)</f>
        <v>634567</v>
      </c>
      <c r="D42" s="49">
        <f>B42-C42</f>
        <v>127433</v>
      </c>
      <c r="E42" s="89"/>
      <c r="F42" s="90"/>
      <c r="H42" s="138"/>
    </row>
    <row r="43" spans="1:8" ht="19.5" customHeight="1" thickBot="1">
      <c r="A43" s="139"/>
      <c r="B43" s="140"/>
      <c r="C43" s="104"/>
      <c r="D43" s="105"/>
      <c r="E43" s="5"/>
      <c r="F43" s="5"/>
      <c r="G43" s="5"/>
      <c r="H43" s="134"/>
    </row>
    <row r="44" spans="1:8" ht="19.5" customHeight="1" thickBot="1" thickTop="1">
      <c r="A44" s="141"/>
      <c r="B44" s="469" t="s">
        <v>110</v>
      </c>
      <c r="C44" s="470"/>
      <c r="D44" s="470"/>
      <c r="E44" s="471"/>
      <c r="F44" s="5"/>
      <c r="G44" s="5"/>
      <c r="H44" s="134"/>
    </row>
    <row r="45" spans="1:8" ht="14.25" thickTop="1">
      <c r="A45" s="141"/>
      <c r="B45" s="142"/>
      <c r="C45" s="56"/>
      <c r="D45" s="56"/>
      <c r="E45" s="5"/>
      <c r="F45" s="161"/>
      <c r="G45" s="5"/>
      <c r="H45" s="134"/>
    </row>
    <row r="46" spans="1:8" ht="13.5">
      <c r="A46" s="141"/>
      <c r="B46" s="142"/>
      <c r="C46" s="106">
        <f>C17-C42</f>
        <v>201991</v>
      </c>
      <c r="D46" s="56"/>
      <c r="E46" s="5"/>
      <c r="F46" s="5"/>
      <c r="G46" s="5"/>
      <c r="H46" s="134"/>
    </row>
    <row r="47" spans="1:8" ht="13.5">
      <c r="A47" s="141"/>
      <c r="B47" s="142"/>
      <c r="C47" s="56"/>
      <c r="D47" s="56"/>
      <c r="E47" s="5"/>
      <c r="F47" s="5"/>
      <c r="G47" s="5"/>
      <c r="H47" s="134"/>
    </row>
    <row r="48" spans="1:8" ht="13.5">
      <c r="A48" s="141"/>
      <c r="B48" s="142"/>
      <c r="C48" s="56"/>
      <c r="D48" s="56"/>
      <c r="E48" s="5"/>
      <c r="F48" s="5"/>
      <c r="G48" s="5"/>
      <c r="H48" s="134"/>
    </row>
    <row r="49" spans="1:8" ht="13.5">
      <c r="A49" s="141"/>
      <c r="B49" s="142"/>
      <c r="C49" s="56"/>
      <c r="D49" s="56"/>
      <c r="E49" s="5"/>
      <c r="F49" s="5"/>
      <c r="G49" s="5"/>
      <c r="H49" s="134"/>
    </row>
    <row r="50" spans="1:8" ht="13.5">
      <c r="A50" s="141"/>
      <c r="B50" s="142"/>
      <c r="C50" s="56"/>
      <c r="D50" s="56"/>
      <c r="E50" s="5"/>
      <c r="F50" s="5"/>
      <c r="G50" s="5"/>
      <c r="H50" s="134"/>
    </row>
    <row r="51" spans="1:8" ht="13.5">
      <c r="A51" s="141"/>
      <c r="B51" s="142"/>
      <c r="C51" s="56"/>
      <c r="D51" s="56"/>
      <c r="E51" s="5"/>
      <c r="F51" s="5"/>
      <c r="G51" s="5"/>
      <c r="H51" s="134"/>
    </row>
    <row r="52" spans="1:8" ht="13.5">
      <c r="A52" s="141"/>
      <c r="B52" s="142"/>
      <c r="C52" s="56"/>
      <c r="D52" s="56"/>
      <c r="E52" s="5"/>
      <c r="F52" s="5"/>
      <c r="G52" s="5"/>
      <c r="H52" s="134"/>
    </row>
    <row r="53" spans="1:8" ht="13.5">
      <c r="A53" s="141"/>
      <c r="B53" s="142"/>
      <c r="C53" s="56"/>
      <c r="D53" s="56"/>
      <c r="E53" s="56"/>
      <c r="F53" s="56"/>
      <c r="G53" s="5"/>
      <c r="H53" s="134"/>
    </row>
  </sheetData>
  <sheetProtection/>
  <mergeCells count="2">
    <mergeCell ref="A2:F2"/>
    <mergeCell ref="B44:E44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60" zoomScaleNormal="75" zoomScalePageLayoutView="0" workbookViewId="0" topLeftCell="A1">
      <selection activeCell="A11" sqref="A11"/>
    </sheetView>
  </sheetViews>
  <sheetFormatPr defaultColWidth="9.00390625" defaultRowHeight="13.5"/>
  <cols>
    <col min="1" max="1" width="25.125" style="163" customWidth="1"/>
    <col min="2" max="2" width="17.75390625" style="163" customWidth="1"/>
    <col min="3" max="3" width="25.125" style="163" customWidth="1"/>
    <col min="4" max="4" width="17.75390625" style="163" customWidth="1"/>
    <col min="5" max="16384" width="9.00390625" style="163" customWidth="1"/>
  </cols>
  <sheetData>
    <row r="1" spans="1:4" ht="37.5" customHeight="1">
      <c r="A1" s="472" t="s">
        <v>248</v>
      </c>
      <c r="B1" s="472"/>
      <c r="C1" s="472"/>
      <c r="D1" s="472"/>
    </row>
    <row r="2" spans="1:4" ht="31.5" customHeight="1">
      <c r="A2" s="164"/>
      <c r="B2" s="164"/>
      <c r="C2" s="164"/>
      <c r="D2" s="164"/>
    </row>
    <row r="3" spans="1:4" ht="28.5">
      <c r="A3" s="473" t="s">
        <v>114</v>
      </c>
      <c r="B3" s="473"/>
      <c r="C3" s="473"/>
      <c r="D3" s="473"/>
    </row>
    <row r="4" ht="26.25" customHeight="1"/>
    <row r="5" spans="1:4" ht="13.5">
      <c r="A5" s="474" t="s">
        <v>249</v>
      </c>
      <c r="B5" s="474"/>
      <c r="C5" s="474"/>
      <c r="D5" s="474"/>
    </row>
    <row r="6" spans="1:4" ht="36" customHeight="1">
      <c r="A6" s="475" t="s">
        <v>115</v>
      </c>
      <c r="B6" s="475"/>
      <c r="C6" s="475" t="s">
        <v>116</v>
      </c>
      <c r="D6" s="475"/>
    </row>
    <row r="7" spans="1:4" ht="36" customHeight="1">
      <c r="A7" s="166" t="s">
        <v>5</v>
      </c>
      <c r="B7" s="165" t="s">
        <v>117</v>
      </c>
      <c r="C7" s="166" t="s">
        <v>5</v>
      </c>
      <c r="D7" s="165" t="s">
        <v>117</v>
      </c>
    </row>
    <row r="8" spans="1:4" ht="36" customHeight="1">
      <c r="A8" s="167"/>
      <c r="B8" s="168" t="s">
        <v>118</v>
      </c>
      <c r="C8" s="167"/>
      <c r="D8" s="168" t="s">
        <v>118</v>
      </c>
    </row>
    <row r="9" spans="1:4" ht="36" customHeight="1">
      <c r="A9" s="169" t="s">
        <v>119</v>
      </c>
      <c r="B9" s="170">
        <f>SUM(B10)</f>
        <v>122702</v>
      </c>
      <c r="C9" s="171" t="s">
        <v>120</v>
      </c>
      <c r="D9" s="170">
        <f>B11</f>
        <v>122702</v>
      </c>
    </row>
    <row r="10" spans="1:4" ht="36" customHeight="1">
      <c r="A10" s="172" t="s">
        <v>121</v>
      </c>
      <c r="B10" s="173">
        <f>SUM(B11:B11)</f>
        <v>122702</v>
      </c>
      <c r="C10" s="167" t="s">
        <v>122</v>
      </c>
      <c r="D10" s="173"/>
    </row>
    <row r="11" spans="1:4" ht="36" customHeight="1">
      <c r="A11" s="172" t="s">
        <v>123</v>
      </c>
      <c r="B11" s="173">
        <v>122702</v>
      </c>
      <c r="C11" s="167"/>
      <c r="D11" s="173"/>
    </row>
    <row r="12" spans="1:4" ht="36" customHeight="1">
      <c r="A12" s="167"/>
      <c r="B12" s="173"/>
      <c r="C12" s="171"/>
      <c r="D12" s="170"/>
    </row>
    <row r="13" spans="1:4" ht="23.25" customHeight="1" hidden="1">
      <c r="A13" s="171" t="s">
        <v>124</v>
      </c>
      <c r="B13" s="170"/>
      <c r="C13" s="167"/>
      <c r="D13" s="173"/>
    </row>
    <row r="14" spans="1:4" ht="29.25" customHeight="1" hidden="1">
      <c r="A14" s="172" t="s">
        <v>125</v>
      </c>
      <c r="B14" s="170">
        <f>SUM(B15:B15)</f>
        <v>0</v>
      </c>
      <c r="C14" s="174"/>
      <c r="D14" s="175"/>
    </row>
    <row r="15" spans="1:4" ht="42" customHeight="1" hidden="1" thickBot="1">
      <c r="A15" s="172" t="s">
        <v>126</v>
      </c>
      <c r="B15" s="173">
        <v>0</v>
      </c>
      <c r="C15" s="167"/>
      <c r="D15" s="176"/>
    </row>
    <row r="16" spans="1:4" ht="36" customHeight="1">
      <c r="A16" s="166" t="s">
        <v>127</v>
      </c>
      <c r="B16" s="177">
        <f>SUM(B14,B9)</f>
        <v>122702</v>
      </c>
      <c r="C16" s="166" t="s">
        <v>127</v>
      </c>
      <c r="D16" s="177">
        <f>D12+D9</f>
        <v>122702</v>
      </c>
    </row>
    <row r="17" ht="36" customHeight="1"/>
  </sheetData>
  <sheetProtection/>
  <mergeCells count="5">
    <mergeCell ref="A1:D1"/>
    <mergeCell ref="A3:D3"/>
    <mergeCell ref="A5:D5"/>
    <mergeCell ref="A6:B6"/>
    <mergeCell ref="C6:D6"/>
  </mergeCells>
  <printOptions/>
  <pageMargins left="0.93" right="0.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31">
      <selection activeCell="H31" sqref="H31"/>
    </sheetView>
  </sheetViews>
  <sheetFormatPr defaultColWidth="9.00390625" defaultRowHeight="13.5"/>
  <cols>
    <col min="1" max="1" width="13.125" style="7" customWidth="1"/>
    <col min="2" max="4" width="11.625" style="7" customWidth="1"/>
    <col min="5" max="5" width="33.125" style="7" customWidth="1"/>
    <col min="6" max="6" width="8.625" style="7" customWidth="1"/>
    <col min="7" max="7" width="2.125" style="7" customWidth="1"/>
    <col min="8" max="8" width="19.375" style="108" customWidth="1"/>
    <col min="9" max="16384" width="9.00390625" style="7" customWidth="1"/>
  </cols>
  <sheetData>
    <row r="1" spans="1:6" ht="16.5" customHeight="1">
      <c r="A1" s="1"/>
      <c r="B1" s="3"/>
      <c r="C1" s="3"/>
      <c r="D1" s="4"/>
      <c r="E1" s="5"/>
      <c r="F1" s="162"/>
    </row>
    <row r="2" spans="1:6" ht="18" customHeight="1">
      <c r="A2" s="461" t="s">
        <v>128</v>
      </c>
      <c r="B2" s="461"/>
      <c r="C2" s="461"/>
      <c r="D2" s="461"/>
      <c r="E2" s="461"/>
      <c r="F2" s="461"/>
    </row>
    <row r="3" spans="1:6" ht="18" customHeight="1">
      <c r="A3" s="8"/>
      <c r="B3" s="8"/>
      <c r="C3" s="8"/>
      <c r="D3" s="8"/>
      <c r="E3" s="8"/>
      <c r="F3" s="8"/>
    </row>
    <row r="4" spans="2:6" ht="13.5" customHeight="1">
      <c r="B4" s="11"/>
      <c r="C4" s="11"/>
      <c r="D4" s="11"/>
      <c r="E4" s="11"/>
      <c r="F4" s="11" t="s">
        <v>79</v>
      </c>
    </row>
    <row r="5" spans="2:6" ht="13.5" customHeight="1">
      <c r="B5" s="11"/>
      <c r="C5" s="11"/>
      <c r="D5" s="11"/>
      <c r="E5" s="11"/>
      <c r="F5" s="11" t="s">
        <v>80</v>
      </c>
    </row>
    <row r="6" spans="2:6" ht="13.5" customHeight="1">
      <c r="B6" s="11"/>
      <c r="C6" s="11"/>
      <c r="D6" s="11"/>
      <c r="E6" s="11"/>
      <c r="F6" s="11"/>
    </row>
    <row r="7" spans="1:6" ht="18" customHeight="1">
      <c r="A7" s="7" t="s">
        <v>3</v>
      </c>
      <c r="E7" s="12"/>
      <c r="F7" s="12" t="s">
        <v>4</v>
      </c>
    </row>
    <row r="8" spans="1:6" ht="18" customHeight="1">
      <c r="A8" s="13" t="s">
        <v>5</v>
      </c>
      <c r="B8" s="13" t="s">
        <v>74</v>
      </c>
      <c r="C8" s="145" t="s">
        <v>75</v>
      </c>
      <c r="D8" s="13" t="s">
        <v>63</v>
      </c>
      <c r="E8" s="15" t="s">
        <v>9</v>
      </c>
      <c r="F8" s="16"/>
    </row>
    <row r="9" spans="1:9" ht="18" customHeight="1">
      <c r="A9" s="17" t="s">
        <v>10</v>
      </c>
      <c r="B9" s="19">
        <f>SUM(F10:F12)</f>
        <v>300000</v>
      </c>
      <c r="C9" s="31">
        <v>240000</v>
      </c>
      <c r="D9" s="20">
        <f>B9-C9</f>
        <v>60000</v>
      </c>
      <c r="E9" s="113" t="s">
        <v>102</v>
      </c>
      <c r="F9" s="155"/>
      <c r="H9" s="109"/>
      <c r="I9" s="10"/>
    </row>
    <row r="10" spans="1:9" ht="18" customHeight="1">
      <c r="A10" s="23"/>
      <c r="B10" s="25"/>
      <c r="C10" s="25"/>
      <c r="D10" s="26"/>
      <c r="E10" s="27" t="s">
        <v>100</v>
      </c>
      <c r="F10" s="28">
        <v>240000</v>
      </c>
      <c r="H10" s="109"/>
      <c r="I10" s="10"/>
    </row>
    <row r="11" spans="1:9" ht="18" customHeight="1">
      <c r="A11" s="23"/>
      <c r="B11" s="25"/>
      <c r="C11" s="25"/>
      <c r="D11" s="26"/>
      <c r="E11" s="27" t="s">
        <v>101</v>
      </c>
      <c r="F11" s="28">
        <v>10000</v>
      </c>
      <c r="H11" s="109"/>
      <c r="I11" s="10"/>
    </row>
    <row r="12" spans="1:9" ht="18" customHeight="1">
      <c r="A12" s="23"/>
      <c r="B12" s="25"/>
      <c r="C12" s="25"/>
      <c r="D12" s="26"/>
      <c r="E12" s="27" t="s">
        <v>99</v>
      </c>
      <c r="F12" s="28">
        <v>50000</v>
      </c>
      <c r="H12" s="146"/>
      <c r="I12" s="10"/>
    </row>
    <row r="13" spans="1:6" ht="18" customHeight="1">
      <c r="A13" s="29" t="s">
        <v>15</v>
      </c>
      <c r="B13" s="31">
        <f>SUM(F13:F14)</f>
        <v>300000</v>
      </c>
      <c r="C13" s="31">
        <v>300000</v>
      </c>
      <c r="D13" s="20">
        <f>B13-C13</f>
        <v>0</v>
      </c>
      <c r="E13" s="113" t="s">
        <v>16</v>
      </c>
      <c r="F13" s="22">
        <v>200000</v>
      </c>
    </row>
    <row r="14" spans="1:6" ht="18" customHeight="1">
      <c r="A14" s="33"/>
      <c r="B14" s="35"/>
      <c r="C14" s="35"/>
      <c r="D14" s="36"/>
      <c r="E14" s="118" t="s">
        <v>64</v>
      </c>
      <c r="F14" s="38">
        <v>100000</v>
      </c>
    </row>
    <row r="15" spans="1:6" ht="18" customHeight="1">
      <c r="A15" s="33" t="s">
        <v>83</v>
      </c>
      <c r="B15" s="35">
        <f>F15</f>
        <v>100000</v>
      </c>
      <c r="C15" s="35">
        <v>0</v>
      </c>
      <c r="D15" s="36">
        <f>B15-C15</f>
        <v>100000</v>
      </c>
      <c r="E15" s="118" t="s">
        <v>84</v>
      </c>
      <c r="F15" s="38">
        <v>100000</v>
      </c>
    </row>
    <row r="16" spans="1:6" ht="18" customHeight="1">
      <c r="A16" s="39" t="s">
        <v>18</v>
      </c>
      <c r="B16" s="41">
        <v>1009</v>
      </c>
      <c r="C16" s="41">
        <v>970</v>
      </c>
      <c r="D16" s="49">
        <f>B16-C16</f>
        <v>39</v>
      </c>
      <c r="E16" s="42" t="s">
        <v>111</v>
      </c>
      <c r="F16" s="43"/>
    </row>
    <row r="17" spans="1:6" ht="18" customHeight="1">
      <c r="A17" s="44" t="s">
        <v>20</v>
      </c>
      <c r="B17" s="35">
        <v>201991</v>
      </c>
      <c r="C17" s="35">
        <v>221030</v>
      </c>
      <c r="D17" s="49">
        <f>B17-C17</f>
        <v>-19039</v>
      </c>
      <c r="E17" s="46" t="s">
        <v>21</v>
      </c>
      <c r="F17" s="28">
        <v>201991</v>
      </c>
    </row>
    <row r="18" spans="1:6" ht="18" customHeight="1">
      <c r="A18" s="47" t="s">
        <v>22</v>
      </c>
      <c r="B18" s="35">
        <f>SUM(B9:B17)</f>
        <v>903000</v>
      </c>
      <c r="C18" s="35">
        <f>SUM(C9:C17)</f>
        <v>762000</v>
      </c>
      <c r="D18" s="36">
        <f>SUM(D9:D17)</f>
        <v>141000</v>
      </c>
      <c r="E18" s="50"/>
      <c r="F18" s="51"/>
    </row>
    <row r="19" spans="4:6" ht="18" customHeight="1">
      <c r="D19" s="147"/>
      <c r="F19" s="110"/>
    </row>
    <row r="20" ht="18" customHeight="1">
      <c r="D20" s="147"/>
    </row>
    <row r="21" spans="1:6" ht="18" customHeight="1">
      <c r="A21" s="7" t="s">
        <v>23</v>
      </c>
      <c r="E21" s="52"/>
      <c r="F21" s="12" t="s">
        <v>24</v>
      </c>
    </row>
    <row r="22" spans="1:6" ht="18" customHeight="1">
      <c r="A22" s="53" t="s">
        <v>5</v>
      </c>
      <c r="B22" s="53" t="s">
        <v>74</v>
      </c>
      <c r="C22" s="148" t="s">
        <v>75</v>
      </c>
      <c r="D22" s="53" t="s">
        <v>63</v>
      </c>
      <c r="E22" s="54" t="s">
        <v>9</v>
      </c>
      <c r="F22" s="55"/>
    </row>
    <row r="23" spans="1:8" ht="18" customHeight="1">
      <c r="A23" s="111" t="s">
        <v>27</v>
      </c>
      <c r="B23" s="19">
        <f>SUM(F23:F26)</f>
        <v>219000</v>
      </c>
      <c r="C23" s="19">
        <v>210000</v>
      </c>
      <c r="D23" s="149">
        <f>B23-C23</f>
        <v>9000</v>
      </c>
      <c r="E23" s="113" t="s">
        <v>112</v>
      </c>
      <c r="F23" s="22">
        <v>39000</v>
      </c>
      <c r="H23" s="114"/>
    </row>
    <row r="24" spans="1:8" ht="18" customHeight="1">
      <c r="A24" s="57"/>
      <c r="B24" s="61"/>
      <c r="C24" s="61"/>
      <c r="D24" s="150"/>
      <c r="E24" s="62" t="s">
        <v>76</v>
      </c>
      <c r="F24" s="28">
        <v>100000</v>
      </c>
      <c r="H24" s="114"/>
    </row>
    <row r="25" spans="1:8" ht="18" customHeight="1">
      <c r="A25" s="57"/>
      <c r="B25" s="61"/>
      <c r="C25" s="61"/>
      <c r="D25" s="150"/>
      <c r="E25" s="62" t="s">
        <v>89</v>
      </c>
      <c r="F25" s="28">
        <v>30000</v>
      </c>
      <c r="H25" s="114"/>
    </row>
    <row r="26" spans="1:8" ht="18" customHeight="1">
      <c r="A26" s="115"/>
      <c r="B26" s="117"/>
      <c r="C26" s="117"/>
      <c r="D26" s="151"/>
      <c r="E26" s="118" t="s">
        <v>98</v>
      </c>
      <c r="F26" s="38">
        <v>50000</v>
      </c>
      <c r="H26" s="114"/>
    </row>
    <row r="27" spans="1:8" ht="18" customHeight="1">
      <c r="A27" s="57" t="s">
        <v>30</v>
      </c>
      <c r="B27" s="59">
        <f>SUM(F27:F29)</f>
        <v>90000</v>
      </c>
      <c r="C27" s="59">
        <v>75000</v>
      </c>
      <c r="D27" s="150">
        <f>B27-C27</f>
        <v>15000</v>
      </c>
      <c r="E27" s="107" t="s">
        <v>31</v>
      </c>
      <c r="F27" s="28">
        <v>70000</v>
      </c>
      <c r="H27" s="114"/>
    </row>
    <row r="28" spans="1:8" ht="18" customHeight="1">
      <c r="A28" s="57"/>
      <c r="B28" s="91"/>
      <c r="C28" s="91"/>
      <c r="D28" s="150"/>
      <c r="E28" s="46" t="s">
        <v>81</v>
      </c>
      <c r="F28" s="28">
        <v>10000</v>
      </c>
      <c r="H28" s="114"/>
    </row>
    <row r="29" spans="1:8" ht="18" customHeight="1">
      <c r="A29" s="57"/>
      <c r="B29" s="91"/>
      <c r="C29" s="91"/>
      <c r="D29" s="150"/>
      <c r="E29" s="46" t="s">
        <v>82</v>
      </c>
      <c r="F29" s="28">
        <v>10000</v>
      </c>
      <c r="H29" s="114"/>
    </row>
    <row r="30" spans="1:8" ht="18" customHeight="1">
      <c r="A30" s="121" t="s">
        <v>33</v>
      </c>
      <c r="B30" s="123">
        <f>F30</f>
        <v>12000</v>
      </c>
      <c r="C30" s="123">
        <v>3000</v>
      </c>
      <c r="D30" s="154">
        <f>B30-C30</f>
        <v>9000</v>
      </c>
      <c r="E30" s="42" t="s">
        <v>87</v>
      </c>
      <c r="F30" s="43">
        <v>12000</v>
      </c>
      <c r="H30" s="124"/>
    </row>
    <row r="31" spans="1:8" ht="18" customHeight="1">
      <c r="A31" s="125" t="s">
        <v>35</v>
      </c>
      <c r="B31" s="59">
        <f>SUM(F31:F32)</f>
        <v>71000</v>
      </c>
      <c r="C31" s="59">
        <v>25000</v>
      </c>
      <c r="D31" s="152">
        <f>B31-C31</f>
        <v>46000</v>
      </c>
      <c r="E31" s="46" t="s">
        <v>35</v>
      </c>
      <c r="F31" s="28">
        <v>65000</v>
      </c>
      <c r="H31" s="114"/>
    </row>
    <row r="32" spans="1:8" ht="18" customHeight="1">
      <c r="A32" s="115"/>
      <c r="B32" s="117"/>
      <c r="C32" s="117"/>
      <c r="D32" s="151"/>
      <c r="E32" s="118" t="s">
        <v>85</v>
      </c>
      <c r="F32" s="38">
        <v>6000</v>
      </c>
      <c r="H32" s="114"/>
    </row>
    <row r="33" spans="1:8" ht="18" customHeight="1">
      <c r="A33" s="57" t="s">
        <v>36</v>
      </c>
      <c r="B33" s="19">
        <f>SUM(F33:F36)</f>
        <v>298000</v>
      </c>
      <c r="C33" s="19">
        <v>145000</v>
      </c>
      <c r="D33" s="150">
        <f>B33-C33</f>
        <v>153000</v>
      </c>
      <c r="E33" s="46" t="s">
        <v>90</v>
      </c>
      <c r="F33" s="22">
        <v>120000</v>
      </c>
      <c r="H33" s="114"/>
    </row>
    <row r="34" spans="1:8" ht="18" customHeight="1">
      <c r="A34" s="57"/>
      <c r="B34" s="91"/>
      <c r="C34" s="91"/>
      <c r="D34" s="150"/>
      <c r="E34" s="46" t="s">
        <v>91</v>
      </c>
      <c r="F34" s="28">
        <v>147000</v>
      </c>
      <c r="H34" s="131"/>
    </row>
    <row r="35" spans="1:8" ht="18" customHeight="1">
      <c r="A35" s="57"/>
      <c r="B35" s="91"/>
      <c r="C35" s="91"/>
      <c r="D35" s="150"/>
      <c r="E35" s="46" t="s">
        <v>92</v>
      </c>
      <c r="F35" s="28">
        <v>21000</v>
      </c>
      <c r="H35" s="131"/>
    </row>
    <row r="36" spans="1:8" ht="18" customHeight="1">
      <c r="A36" s="57"/>
      <c r="B36" s="91"/>
      <c r="C36" s="91"/>
      <c r="D36" s="150"/>
      <c r="E36" s="46" t="s">
        <v>77</v>
      </c>
      <c r="F36" s="38">
        <v>10000</v>
      </c>
      <c r="H36" s="114"/>
    </row>
    <row r="37" spans="1:8" ht="18" customHeight="1">
      <c r="A37" s="111" t="s">
        <v>38</v>
      </c>
      <c r="B37" s="19">
        <v>109000</v>
      </c>
      <c r="C37" s="19">
        <v>73000</v>
      </c>
      <c r="D37" s="149">
        <f>B37-C37</f>
        <v>36000</v>
      </c>
      <c r="E37" s="113" t="s">
        <v>93</v>
      </c>
      <c r="F37" s="22">
        <v>5760</v>
      </c>
      <c r="H37" s="114"/>
    </row>
    <row r="38" spans="1:8" ht="18" customHeight="1">
      <c r="A38" s="57"/>
      <c r="B38" s="91"/>
      <c r="C38" s="91"/>
      <c r="D38" s="150"/>
      <c r="E38" s="46" t="s">
        <v>94</v>
      </c>
      <c r="F38" s="28">
        <v>30000</v>
      </c>
      <c r="H38" s="114"/>
    </row>
    <row r="39" spans="1:8" ht="18" customHeight="1">
      <c r="A39" s="57"/>
      <c r="B39" s="91"/>
      <c r="C39" s="91"/>
      <c r="D39" s="150"/>
      <c r="E39" s="46" t="s">
        <v>95</v>
      </c>
      <c r="F39" s="28">
        <v>21000</v>
      </c>
      <c r="H39" s="114"/>
    </row>
    <row r="40" spans="1:8" ht="18" customHeight="1">
      <c r="A40" s="57"/>
      <c r="B40" s="91"/>
      <c r="C40" s="91"/>
      <c r="D40" s="150"/>
      <c r="E40" s="46" t="s">
        <v>96</v>
      </c>
      <c r="F40" s="28">
        <v>36000</v>
      </c>
      <c r="H40" s="114"/>
    </row>
    <row r="41" spans="1:8" ht="18" customHeight="1">
      <c r="A41" s="57"/>
      <c r="B41" s="91"/>
      <c r="C41" s="91"/>
      <c r="D41" s="150"/>
      <c r="E41" s="46" t="s">
        <v>97</v>
      </c>
      <c r="F41" s="28">
        <v>3000</v>
      </c>
      <c r="H41" s="114"/>
    </row>
    <row r="42" spans="1:8" ht="18" customHeight="1">
      <c r="A42" s="57"/>
      <c r="B42" s="91"/>
      <c r="C42" s="91"/>
      <c r="D42" s="150"/>
      <c r="E42" s="46" t="s">
        <v>86</v>
      </c>
      <c r="F42" s="28">
        <v>11600</v>
      </c>
      <c r="H42" s="114"/>
    </row>
    <row r="43" spans="1:8" ht="18" customHeight="1">
      <c r="A43" s="57"/>
      <c r="B43" s="91"/>
      <c r="C43" s="91"/>
      <c r="D43" s="150"/>
      <c r="E43" s="46" t="s">
        <v>78</v>
      </c>
      <c r="F43" s="38">
        <v>1000</v>
      </c>
      <c r="H43" s="114"/>
    </row>
    <row r="44" spans="1:8" ht="18" customHeight="1">
      <c r="A44" s="111" t="s">
        <v>51</v>
      </c>
      <c r="B44" s="19">
        <f>F44</f>
        <v>4000</v>
      </c>
      <c r="C44" s="19">
        <v>28000</v>
      </c>
      <c r="D44" s="149">
        <f>B44-C44</f>
        <v>-24000</v>
      </c>
      <c r="E44" s="113" t="s">
        <v>113</v>
      </c>
      <c r="F44" s="22">
        <v>4000</v>
      </c>
      <c r="H44" s="107"/>
    </row>
    <row r="45" spans="1:8" ht="18" customHeight="1">
      <c r="A45" s="57" t="s">
        <v>52</v>
      </c>
      <c r="B45" s="91"/>
      <c r="C45" s="91"/>
      <c r="D45" s="150"/>
      <c r="E45" s="118"/>
      <c r="F45" s="38"/>
      <c r="H45" s="7"/>
    </row>
    <row r="46" spans="1:8" ht="18" customHeight="1">
      <c r="A46" s="132" t="s">
        <v>53</v>
      </c>
      <c r="B46" s="19">
        <v>10000</v>
      </c>
      <c r="C46" s="123">
        <v>3000</v>
      </c>
      <c r="D46" s="153">
        <f>B46-C46</f>
        <v>7000</v>
      </c>
      <c r="E46" s="42" t="s">
        <v>88</v>
      </c>
      <c r="F46" s="38">
        <v>10000</v>
      </c>
      <c r="G46" s="56"/>
      <c r="H46" s="134"/>
    </row>
    <row r="47" spans="1:8" ht="18" customHeight="1">
      <c r="A47" s="135" t="s">
        <v>55</v>
      </c>
      <c r="B47" s="123">
        <v>90000</v>
      </c>
      <c r="C47" s="123">
        <v>200000</v>
      </c>
      <c r="D47" s="153">
        <f>B47-C47</f>
        <v>-110000</v>
      </c>
      <c r="E47" s="118"/>
      <c r="F47" s="38"/>
      <c r="G47" s="56"/>
      <c r="H47" s="134"/>
    </row>
    <row r="48" spans="1:8" ht="18" customHeight="1">
      <c r="A48" s="47" t="s">
        <v>22</v>
      </c>
      <c r="B48" s="35">
        <f>SUM(B23:B47)</f>
        <v>903000</v>
      </c>
      <c r="C48" s="35">
        <f>SUM(C23:C47)</f>
        <v>762000</v>
      </c>
      <c r="D48" s="36">
        <f>SUM(D23:D47)</f>
        <v>141000</v>
      </c>
      <c r="E48" s="89"/>
      <c r="F48" s="90"/>
      <c r="H48" s="138"/>
    </row>
    <row r="49" spans="1:8" ht="13.5">
      <c r="A49" s="102"/>
      <c r="B49" s="104"/>
      <c r="C49" s="104"/>
      <c r="D49" s="105"/>
      <c r="E49" s="5"/>
      <c r="F49" s="5"/>
      <c r="G49" s="56"/>
      <c r="H49" s="134"/>
    </row>
    <row r="50" spans="1:8" ht="13.5">
      <c r="A50" s="56"/>
      <c r="B50" s="106">
        <f>B18-B48</f>
        <v>0</v>
      </c>
      <c r="C50" s="56"/>
      <c r="D50" s="56"/>
      <c r="E50" s="5"/>
      <c r="F50" s="5"/>
      <c r="G50" s="56"/>
      <c r="H50" s="134"/>
    </row>
    <row r="51" spans="1:8" ht="13.5">
      <c r="A51" s="56"/>
      <c r="B51" s="56"/>
      <c r="C51" s="56"/>
      <c r="D51" s="56"/>
      <c r="E51" s="5"/>
      <c r="F51" s="5"/>
      <c r="G51" s="56"/>
      <c r="H51" s="134"/>
    </row>
    <row r="52" spans="1:8" ht="13.5">
      <c r="A52" s="56"/>
      <c r="B52" s="56"/>
      <c r="C52" s="56"/>
      <c r="D52" s="56"/>
      <c r="E52" s="5"/>
      <c r="F52" s="5"/>
      <c r="G52" s="56"/>
      <c r="H52" s="134"/>
    </row>
    <row r="53" spans="1:8" ht="13.5">
      <c r="A53" s="56"/>
      <c r="B53" s="56"/>
      <c r="C53" s="56"/>
      <c r="D53" s="56"/>
      <c r="E53" s="5"/>
      <c r="F53" s="5"/>
      <c r="G53" s="56"/>
      <c r="H53" s="134"/>
    </row>
    <row r="54" spans="1:8" ht="13.5">
      <c r="A54" s="56"/>
      <c r="B54" s="56"/>
      <c r="C54" s="56"/>
      <c r="D54" s="56"/>
      <c r="E54" s="5"/>
      <c r="F54" s="5"/>
      <c r="G54" s="56"/>
      <c r="H54" s="134"/>
    </row>
    <row r="55" spans="1:8" ht="13.5">
      <c r="A55" s="56"/>
      <c r="B55" s="56"/>
      <c r="C55" s="56"/>
      <c r="D55" s="56"/>
      <c r="E55" s="5"/>
      <c r="F55" s="5"/>
      <c r="G55" s="56"/>
      <c r="H55" s="134"/>
    </row>
    <row r="56" spans="1:8" ht="13.5">
      <c r="A56" s="56"/>
      <c r="B56" s="56"/>
      <c r="C56" s="56"/>
      <c r="D56" s="56"/>
      <c r="E56" s="5"/>
      <c r="F56" s="5"/>
      <c r="G56" s="56"/>
      <c r="H56" s="134"/>
    </row>
    <row r="57" spans="1:8" ht="13.5">
      <c r="A57" s="56"/>
      <c r="B57" s="56"/>
      <c r="C57" s="56"/>
      <c r="D57" s="56"/>
      <c r="E57" s="5"/>
      <c r="F57" s="5"/>
      <c r="G57" s="56"/>
      <c r="H57" s="134"/>
    </row>
    <row r="58" spans="1:8" ht="13.5">
      <c r="A58" s="56"/>
      <c r="B58" s="56"/>
      <c r="C58" s="56"/>
      <c r="D58" s="56"/>
      <c r="E58" s="5"/>
      <c r="F58" s="5"/>
      <c r="G58" s="56"/>
      <c r="H58" s="134"/>
    </row>
    <row r="59" spans="1:8" ht="13.5">
      <c r="A59" s="56"/>
      <c r="B59" s="56"/>
      <c r="C59" s="56"/>
      <c r="D59" s="56"/>
      <c r="E59" s="56"/>
      <c r="F59" s="56"/>
      <c r="G59" s="56"/>
      <c r="H59" s="134"/>
    </row>
  </sheetData>
  <sheetProtection/>
  <mergeCells count="1">
    <mergeCell ref="A2:F2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13.125" style="182" customWidth="1"/>
    <col min="2" max="2" width="13.25390625" style="230" customWidth="1"/>
    <col min="3" max="4" width="13.25390625" style="214" customWidth="1"/>
    <col min="5" max="5" width="33.125" style="182" customWidth="1"/>
    <col min="6" max="6" width="8.625" style="182" customWidth="1"/>
    <col min="7" max="7" width="4.375" style="7" customWidth="1"/>
    <col min="8" max="8" width="8.00390625" style="7" customWidth="1"/>
    <col min="9" max="12" width="7.25390625" style="7" customWidth="1"/>
    <col min="13" max="13" width="6.00390625" style="7" customWidth="1"/>
    <col min="14" max="16384" width="9.00390625" style="7" customWidth="1"/>
  </cols>
  <sheetData>
    <row r="1" spans="1:6" ht="13.5" customHeight="1">
      <c r="A1" s="1"/>
      <c r="B1" s="211"/>
      <c r="C1" s="211"/>
      <c r="D1" s="211"/>
      <c r="E1" s="187"/>
      <c r="F1" s="6"/>
    </row>
    <row r="2" spans="1:6" ht="17.25">
      <c r="A2" s="467" t="s">
        <v>128</v>
      </c>
      <c r="B2" s="467"/>
      <c r="C2" s="467"/>
      <c r="D2" s="467"/>
      <c r="E2" s="467"/>
      <c r="F2" s="467"/>
    </row>
    <row r="3" spans="1:6" ht="13.5" customHeight="1">
      <c r="A3" s="8"/>
      <c r="B3" s="229"/>
      <c r="C3" s="212"/>
      <c r="D3" s="212"/>
      <c r="E3" s="8"/>
      <c r="F3" s="8"/>
    </row>
    <row r="4" spans="3:6" ht="13.5" customHeight="1">
      <c r="C4" s="213"/>
      <c r="D4" s="213"/>
      <c r="E4" s="11"/>
      <c r="F4" s="11" t="s">
        <v>79</v>
      </c>
    </row>
    <row r="5" spans="3:6" ht="13.5" customHeight="1">
      <c r="C5" s="213"/>
      <c r="D5" s="213"/>
      <c r="E5" s="11"/>
      <c r="F5" s="11" t="s">
        <v>80</v>
      </c>
    </row>
    <row r="6" spans="3:6" ht="13.5" customHeight="1">
      <c r="C6" s="213"/>
      <c r="D6" s="213"/>
      <c r="E6" s="11"/>
      <c r="F6" s="11"/>
    </row>
    <row r="7" spans="1:6" ht="13.5" customHeight="1">
      <c r="A7" s="182" t="s">
        <v>3</v>
      </c>
      <c r="E7" s="12"/>
      <c r="F7" s="12" t="s">
        <v>4</v>
      </c>
    </row>
    <row r="8" spans="1:6" ht="18" customHeight="1">
      <c r="A8" s="53" t="s">
        <v>5</v>
      </c>
      <c r="B8" s="231" t="s">
        <v>61</v>
      </c>
      <c r="C8" s="232" t="s">
        <v>130</v>
      </c>
      <c r="D8" s="215" t="s">
        <v>131</v>
      </c>
      <c r="E8" s="15" t="s">
        <v>9</v>
      </c>
      <c r="F8" s="16"/>
    </row>
    <row r="9" spans="1:6" ht="18" customHeight="1">
      <c r="A9" s="23" t="s">
        <v>10</v>
      </c>
      <c r="B9" s="233">
        <f>SUM(F10:F12)</f>
        <v>300000</v>
      </c>
      <c r="C9" s="234">
        <v>240000</v>
      </c>
      <c r="D9" s="216">
        <f>B9-C9</f>
        <v>60000</v>
      </c>
      <c r="E9" s="178" t="s">
        <v>132</v>
      </c>
      <c r="F9" s="16"/>
    </row>
    <row r="10" spans="1:7" ht="16.5" customHeight="1">
      <c r="A10" s="23"/>
      <c r="B10" s="235"/>
      <c r="C10" s="217"/>
      <c r="D10" s="217"/>
      <c r="E10" s="188" t="s">
        <v>100</v>
      </c>
      <c r="F10" s="28">
        <v>240000</v>
      </c>
      <c r="G10" s="10"/>
    </row>
    <row r="11" spans="1:7" ht="16.5" customHeight="1">
      <c r="A11" s="23"/>
      <c r="B11" s="235"/>
      <c r="C11" s="217"/>
      <c r="D11" s="217"/>
      <c r="E11" s="188" t="s">
        <v>135</v>
      </c>
      <c r="F11" s="28">
        <v>10000</v>
      </c>
      <c r="G11" s="10"/>
    </row>
    <row r="12" spans="1:7" ht="16.5" customHeight="1">
      <c r="A12" s="23"/>
      <c r="B12" s="235"/>
      <c r="C12" s="217"/>
      <c r="D12" s="217"/>
      <c r="E12" s="188" t="s">
        <v>129</v>
      </c>
      <c r="F12" s="28">
        <v>50000</v>
      </c>
      <c r="G12" s="10"/>
    </row>
    <row r="13" spans="1:6" ht="16.5" customHeight="1">
      <c r="A13" s="29" t="s">
        <v>15</v>
      </c>
      <c r="B13" s="218">
        <f>SUM(F13:F14)</f>
        <v>300000</v>
      </c>
      <c r="C13" s="218">
        <f>SUM(F13:F14)</f>
        <v>300000</v>
      </c>
      <c r="D13" s="218">
        <f>C13-B13</f>
        <v>0</v>
      </c>
      <c r="E13" s="189" t="s">
        <v>16</v>
      </c>
      <c r="F13" s="22">
        <v>200000</v>
      </c>
    </row>
    <row r="14" spans="1:6" ht="16.5" customHeight="1">
      <c r="A14" s="33"/>
      <c r="B14" s="219"/>
      <c r="C14" s="219"/>
      <c r="D14" s="219"/>
      <c r="E14" s="190" t="s">
        <v>17</v>
      </c>
      <c r="F14" s="38">
        <v>100000</v>
      </c>
    </row>
    <row r="15" spans="1:6" ht="16.5" customHeight="1">
      <c r="A15" s="33" t="s">
        <v>83</v>
      </c>
      <c r="B15" s="218">
        <f>SUM(F15)</f>
        <v>100000</v>
      </c>
      <c r="C15" s="219">
        <v>0</v>
      </c>
      <c r="D15" s="217">
        <f>B15-C15</f>
        <v>100000</v>
      </c>
      <c r="E15" s="190" t="s">
        <v>84</v>
      </c>
      <c r="F15" s="38">
        <v>100000</v>
      </c>
    </row>
    <row r="16" spans="1:6" ht="18" customHeight="1">
      <c r="A16" s="39" t="s">
        <v>18</v>
      </c>
      <c r="B16" s="220">
        <v>1009</v>
      </c>
      <c r="C16" s="220">
        <v>970</v>
      </c>
      <c r="D16" s="218">
        <f>B16-C16</f>
        <v>39</v>
      </c>
      <c r="E16" s="191" t="s">
        <v>111</v>
      </c>
      <c r="F16" s="43"/>
    </row>
    <row r="17" spans="1:6" ht="18" customHeight="1">
      <c r="A17" s="44" t="s">
        <v>20</v>
      </c>
      <c r="B17" s="220">
        <f>SUM(F17)</f>
        <v>201991</v>
      </c>
      <c r="C17" s="219">
        <v>221030</v>
      </c>
      <c r="D17" s="218">
        <f>B17-C17</f>
        <v>-19039</v>
      </c>
      <c r="E17" s="192" t="s">
        <v>21</v>
      </c>
      <c r="F17" s="28">
        <v>201991</v>
      </c>
    </row>
    <row r="18" spans="1:6" ht="18" customHeight="1">
      <c r="A18" s="47" t="s">
        <v>22</v>
      </c>
      <c r="B18" s="236">
        <f>SUM(B9:B17)</f>
        <v>903000</v>
      </c>
      <c r="C18" s="219">
        <f>SUM(C9:C17)</f>
        <v>762000</v>
      </c>
      <c r="D18" s="220">
        <f>B18-C18</f>
        <v>141000</v>
      </c>
      <c r="E18" s="193"/>
      <c r="F18" s="194"/>
    </row>
    <row r="19" ht="18" customHeight="1"/>
    <row r="20" spans="1:6" ht="18" customHeight="1">
      <c r="A20" s="182" t="s">
        <v>23</v>
      </c>
      <c r="E20" s="52"/>
      <c r="F20" s="12" t="s">
        <v>4</v>
      </c>
    </row>
    <row r="21" spans="1:6" ht="18" customHeight="1">
      <c r="A21" s="53" t="s">
        <v>5</v>
      </c>
      <c r="B21" s="231" t="s">
        <v>61</v>
      </c>
      <c r="C21" s="232" t="s">
        <v>130</v>
      </c>
      <c r="D21" s="215" t="s">
        <v>131</v>
      </c>
      <c r="E21" s="54" t="s">
        <v>9</v>
      </c>
      <c r="F21" s="55"/>
    </row>
    <row r="22" spans="1:6" s="56" customFormat="1" ht="18" customHeight="1">
      <c r="A22" s="13" t="s">
        <v>26</v>
      </c>
      <c r="B22" s="231"/>
      <c r="C22" s="215"/>
      <c r="D22" s="215"/>
      <c r="E22" s="15"/>
      <c r="F22" s="16"/>
    </row>
    <row r="23" spans="1:7" ht="15" customHeight="1">
      <c r="A23" s="160" t="s">
        <v>27</v>
      </c>
      <c r="B23" s="217">
        <f>SUM(F23:F24)</f>
        <v>139000</v>
      </c>
      <c r="C23" s="217">
        <v>130000</v>
      </c>
      <c r="D23" s="217">
        <f>B23-C23</f>
        <v>9000</v>
      </c>
      <c r="E23" s="192" t="s">
        <v>133</v>
      </c>
      <c r="F23" s="28">
        <v>39000</v>
      </c>
      <c r="G23" s="60"/>
    </row>
    <row r="24" spans="1:6" ht="15" customHeight="1">
      <c r="A24" s="160"/>
      <c r="B24" s="222"/>
      <c r="C24" s="237"/>
      <c r="D24" s="217"/>
      <c r="E24" s="195" t="s">
        <v>29</v>
      </c>
      <c r="F24" s="28">
        <v>100000</v>
      </c>
    </row>
    <row r="25" spans="1:7" ht="15" customHeight="1">
      <c r="A25" s="183" t="s">
        <v>30</v>
      </c>
      <c r="B25" s="217">
        <f>SUM(F25:F26)</f>
        <v>80000</v>
      </c>
      <c r="C25" s="221">
        <v>60000</v>
      </c>
      <c r="D25" s="221">
        <f>B25-C25</f>
        <v>20000</v>
      </c>
      <c r="E25" s="196" t="s">
        <v>31</v>
      </c>
      <c r="F25" s="68">
        <v>70000</v>
      </c>
      <c r="G25" s="60"/>
    </row>
    <row r="26" spans="1:6" ht="15" customHeight="1">
      <c r="A26" s="184"/>
      <c r="B26" s="222"/>
      <c r="C26" s="226"/>
      <c r="D26" s="222"/>
      <c r="E26" s="197" t="s">
        <v>32</v>
      </c>
      <c r="F26" s="74">
        <v>10000</v>
      </c>
    </row>
    <row r="27" spans="1:6" ht="18" customHeight="1">
      <c r="A27" s="181" t="s">
        <v>33</v>
      </c>
      <c r="B27" s="224">
        <f>F27</f>
        <v>1000</v>
      </c>
      <c r="C27" s="223">
        <v>1500</v>
      </c>
      <c r="D27" s="223">
        <f>B27-C27</f>
        <v>-500</v>
      </c>
      <c r="E27" s="198" t="s">
        <v>134</v>
      </c>
      <c r="F27" s="80">
        <v>1000</v>
      </c>
    </row>
    <row r="28" spans="1:6" ht="18" customHeight="1">
      <c r="A28" s="181" t="s">
        <v>35</v>
      </c>
      <c r="B28" s="224">
        <f>F28</f>
        <v>1000</v>
      </c>
      <c r="C28" s="224">
        <v>7500</v>
      </c>
      <c r="D28" s="224">
        <f>B28-C28</f>
        <v>-6500</v>
      </c>
      <c r="E28" s="199" t="s">
        <v>35</v>
      </c>
      <c r="F28" s="80">
        <v>1000</v>
      </c>
    </row>
    <row r="29" spans="1:6" ht="18" customHeight="1">
      <c r="A29" s="185" t="s">
        <v>36</v>
      </c>
      <c r="B29" s="224">
        <f>F29</f>
        <v>15000</v>
      </c>
      <c r="C29" s="223">
        <v>13000</v>
      </c>
      <c r="D29" s="223">
        <f>B29-C29</f>
        <v>2000</v>
      </c>
      <c r="E29" s="198" t="s">
        <v>136</v>
      </c>
      <c r="F29" s="80">
        <v>15000</v>
      </c>
    </row>
    <row r="30" spans="1:6" ht="15" customHeight="1">
      <c r="A30" s="183" t="s">
        <v>38</v>
      </c>
      <c r="B30" s="221">
        <f>SUM(F30:F31)</f>
        <v>3000</v>
      </c>
      <c r="C30" s="221">
        <v>11500</v>
      </c>
      <c r="D30" s="221">
        <f>B30-C30</f>
        <v>-8500</v>
      </c>
      <c r="E30" s="200" t="s">
        <v>39</v>
      </c>
      <c r="F30" s="68">
        <v>2500</v>
      </c>
    </row>
    <row r="31" spans="1:6" ht="15" customHeight="1">
      <c r="A31" s="184"/>
      <c r="B31" s="222"/>
      <c r="C31" s="226"/>
      <c r="D31" s="217"/>
      <c r="E31" s="201" t="s">
        <v>40</v>
      </c>
      <c r="F31" s="74">
        <v>500</v>
      </c>
    </row>
    <row r="32" spans="1:6" ht="18" customHeight="1">
      <c r="A32" s="47" t="s">
        <v>41</v>
      </c>
      <c r="B32" s="236">
        <f>SUM(B23:B31)</f>
        <v>239000</v>
      </c>
      <c r="C32" s="219">
        <f>SUM(C23:C31)</f>
        <v>223500</v>
      </c>
      <c r="D32" s="225">
        <f>SUM(D22:D31)</f>
        <v>15500</v>
      </c>
      <c r="E32" s="44"/>
      <c r="F32" s="202"/>
    </row>
    <row r="33" spans="1:13" s="56" customFormat="1" ht="18" customHeight="1">
      <c r="A33" s="13" t="s">
        <v>42</v>
      </c>
      <c r="B33" s="231"/>
      <c r="C33" s="215"/>
      <c r="D33" s="215"/>
      <c r="E33" s="15"/>
      <c r="F33" s="16"/>
      <c r="H33" s="204" t="s">
        <v>5</v>
      </c>
      <c r="I33" s="205" t="s">
        <v>144</v>
      </c>
      <c r="J33" s="205" t="s">
        <v>145</v>
      </c>
      <c r="K33" s="205" t="s">
        <v>127</v>
      </c>
      <c r="L33" s="205" t="s">
        <v>147</v>
      </c>
      <c r="M33" s="205" t="s">
        <v>148</v>
      </c>
    </row>
    <row r="34" spans="1:13" ht="15" customHeight="1">
      <c r="A34" s="160" t="s">
        <v>27</v>
      </c>
      <c r="B34" s="217">
        <f>SUM(F34:F35)</f>
        <v>80000</v>
      </c>
      <c r="C34" s="237">
        <v>80000</v>
      </c>
      <c r="D34" s="217">
        <f>B34-C34</f>
        <v>0</v>
      </c>
      <c r="E34" s="195" t="s">
        <v>89</v>
      </c>
      <c r="F34" s="28">
        <v>30000</v>
      </c>
      <c r="G34" s="60"/>
      <c r="H34" s="206" t="s">
        <v>27</v>
      </c>
      <c r="I34" s="207">
        <f>B23</f>
        <v>139000</v>
      </c>
      <c r="J34" s="207">
        <f>B34</f>
        <v>80000</v>
      </c>
      <c r="K34" s="207">
        <f>SUM(I34:J34)</f>
        <v>219000</v>
      </c>
      <c r="L34" s="208">
        <v>219000</v>
      </c>
      <c r="M34" s="208">
        <f>L34-K34</f>
        <v>0</v>
      </c>
    </row>
    <row r="35" spans="1:13" ht="15" customHeight="1">
      <c r="A35" s="160"/>
      <c r="B35" s="217"/>
      <c r="C35" s="238"/>
      <c r="D35" s="217"/>
      <c r="E35" s="192" t="s">
        <v>146</v>
      </c>
      <c r="F35" s="28">
        <v>50000</v>
      </c>
      <c r="H35" s="206" t="s">
        <v>30</v>
      </c>
      <c r="I35" s="207">
        <f>B25</f>
        <v>80000</v>
      </c>
      <c r="J35" s="207">
        <f>B36</f>
        <v>10000</v>
      </c>
      <c r="K35" s="207">
        <f aca="true" t="shared" si="0" ref="K35:K42">SUM(I35:J35)</f>
        <v>90000</v>
      </c>
      <c r="L35" s="208">
        <v>90000</v>
      </c>
      <c r="M35" s="208">
        <f aca="true" t="shared" si="1" ref="M35:M43">L35-K35</f>
        <v>0</v>
      </c>
    </row>
    <row r="36" spans="1:13" ht="18" customHeight="1">
      <c r="A36" s="185" t="s">
        <v>30</v>
      </c>
      <c r="B36" s="223">
        <f>F36</f>
        <v>10000</v>
      </c>
      <c r="C36" s="239">
        <v>15000</v>
      </c>
      <c r="D36" s="223">
        <f>B36-C36</f>
        <v>-5000</v>
      </c>
      <c r="E36" s="198" t="s">
        <v>45</v>
      </c>
      <c r="F36" s="80">
        <v>10000</v>
      </c>
      <c r="H36" s="206" t="s">
        <v>141</v>
      </c>
      <c r="I36" s="207">
        <f>B27</f>
        <v>1000</v>
      </c>
      <c r="J36" s="207">
        <f>B37</f>
        <v>11000</v>
      </c>
      <c r="K36" s="207">
        <f t="shared" si="0"/>
        <v>12000</v>
      </c>
      <c r="L36" s="208">
        <v>12000</v>
      </c>
      <c r="M36" s="208">
        <f t="shared" si="1"/>
        <v>0</v>
      </c>
    </row>
    <row r="37" spans="1:13" ht="18" customHeight="1">
      <c r="A37" s="181" t="s">
        <v>33</v>
      </c>
      <c r="B37" s="224">
        <f>F37</f>
        <v>11000</v>
      </c>
      <c r="C37" s="223">
        <v>1500</v>
      </c>
      <c r="D37" s="223">
        <f>B37-C37</f>
        <v>9500</v>
      </c>
      <c r="E37" s="198" t="s">
        <v>149</v>
      </c>
      <c r="F37" s="80">
        <v>11000</v>
      </c>
      <c r="H37" s="206" t="s">
        <v>35</v>
      </c>
      <c r="I37" s="207">
        <f>B28</f>
        <v>1000</v>
      </c>
      <c r="J37" s="207">
        <f>B38</f>
        <v>70000</v>
      </c>
      <c r="K37" s="207">
        <f t="shared" si="0"/>
        <v>71000</v>
      </c>
      <c r="L37" s="208">
        <v>71000</v>
      </c>
      <c r="M37" s="208">
        <f>L37-K37</f>
        <v>0</v>
      </c>
    </row>
    <row r="38" spans="1:13" ht="18" customHeight="1">
      <c r="A38" s="181" t="s">
        <v>35</v>
      </c>
      <c r="B38" s="224">
        <f>F38</f>
        <v>70000</v>
      </c>
      <c r="C38" s="224">
        <v>17500</v>
      </c>
      <c r="D38" s="224">
        <f>B38-C38</f>
        <v>52500</v>
      </c>
      <c r="E38" s="199" t="s">
        <v>35</v>
      </c>
      <c r="F38" s="80">
        <v>70000</v>
      </c>
      <c r="H38" s="206" t="s">
        <v>142</v>
      </c>
      <c r="I38" s="207">
        <f>B29</f>
        <v>15000</v>
      </c>
      <c r="J38" s="207">
        <f>B39</f>
        <v>283000</v>
      </c>
      <c r="K38" s="207">
        <f t="shared" si="0"/>
        <v>298000</v>
      </c>
      <c r="L38" s="208">
        <v>298000</v>
      </c>
      <c r="M38" s="208">
        <f t="shared" si="1"/>
        <v>0</v>
      </c>
    </row>
    <row r="39" spans="1:13" ht="15" customHeight="1">
      <c r="A39" s="183" t="s">
        <v>36</v>
      </c>
      <c r="B39" s="221">
        <f>SUM(F39:F42)</f>
        <v>283000</v>
      </c>
      <c r="C39" s="221">
        <v>132000</v>
      </c>
      <c r="D39" s="221">
        <f>B39-C39</f>
        <v>151000</v>
      </c>
      <c r="E39" s="200" t="s">
        <v>150</v>
      </c>
      <c r="F39" s="68">
        <v>105000</v>
      </c>
      <c r="G39" s="60"/>
      <c r="H39" s="209" t="s">
        <v>38</v>
      </c>
      <c r="I39" s="207">
        <f>B30</f>
        <v>3000</v>
      </c>
      <c r="J39" s="207">
        <f>B43</f>
        <v>106000</v>
      </c>
      <c r="K39" s="207">
        <f t="shared" si="0"/>
        <v>109000</v>
      </c>
      <c r="L39" s="208">
        <v>109000</v>
      </c>
      <c r="M39" s="208">
        <f t="shared" si="1"/>
        <v>0</v>
      </c>
    </row>
    <row r="40" spans="1:13" ht="15" customHeight="1">
      <c r="A40" s="160"/>
      <c r="B40" s="217"/>
      <c r="C40" s="238"/>
      <c r="D40" s="217"/>
      <c r="E40" s="192" t="s">
        <v>137</v>
      </c>
      <c r="F40" s="28">
        <v>147000</v>
      </c>
      <c r="H40" s="206" t="s">
        <v>143</v>
      </c>
      <c r="I40" s="207">
        <f>B45</f>
        <v>4000</v>
      </c>
      <c r="J40" s="206">
        <v>0</v>
      </c>
      <c r="K40" s="207">
        <f t="shared" si="0"/>
        <v>4000</v>
      </c>
      <c r="L40" s="208">
        <v>4000</v>
      </c>
      <c r="M40" s="208">
        <f t="shared" si="1"/>
        <v>0</v>
      </c>
    </row>
    <row r="41" spans="1:13" ht="15" customHeight="1">
      <c r="A41" s="160"/>
      <c r="B41" s="217"/>
      <c r="C41" s="238"/>
      <c r="D41" s="217"/>
      <c r="E41" s="192" t="s">
        <v>138</v>
      </c>
      <c r="F41" s="28">
        <v>21000</v>
      </c>
      <c r="H41" s="206" t="s">
        <v>53</v>
      </c>
      <c r="I41" s="206">
        <v>0</v>
      </c>
      <c r="J41" s="207">
        <f>B47</f>
        <v>10000</v>
      </c>
      <c r="K41" s="207">
        <f t="shared" si="0"/>
        <v>10000</v>
      </c>
      <c r="L41" s="208">
        <v>10000</v>
      </c>
      <c r="M41" s="208">
        <f t="shared" si="1"/>
        <v>0</v>
      </c>
    </row>
    <row r="42" spans="1:13" ht="15" customHeight="1">
      <c r="A42" s="184"/>
      <c r="B42" s="222"/>
      <c r="C42" s="226"/>
      <c r="D42" s="222"/>
      <c r="E42" s="197" t="s">
        <v>139</v>
      </c>
      <c r="F42" s="74">
        <v>10000</v>
      </c>
      <c r="H42" s="206" t="s">
        <v>55</v>
      </c>
      <c r="I42" s="206">
        <v>0</v>
      </c>
      <c r="J42" s="207">
        <f>B48</f>
        <v>90000</v>
      </c>
      <c r="K42" s="207">
        <f t="shared" si="0"/>
        <v>90000</v>
      </c>
      <c r="L42" s="208">
        <v>90000</v>
      </c>
      <c r="M42" s="208">
        <f t="shared" si="1"/>
        <v>0</v>
      </c>
    </row>
    <row r="43" spans="1:13" ht="15" customHeight="1">
      <c r="A43" s="183" t="s">
        <v>38</v>
      </c>
      <c r="B43" s="221">
        <f>SUM(F43:F44)</f>
        <v>106000</v>
      </c>
      <c r="C43" s="221">
        <v>61500</v>
      </c>
      <c r="D43" s="221">
        <f>B43-C43</f>
        <v>44500</v>
      </c>
      <c r="E43" s="200" t="s">
        <v>39</v>
      </c>
      <c r="F43" s="68">
        <v>105000</v>
      </c>
      <c r="H43" s="210"/>
      <c r="I43" s="207">
        <f>SUM(I34:I42)</f>
        <v>243000</v>
      </c>
      <c r="J43" s="207">
        <f>SUM(J34:J42)</f>
        <v>660000</v>
      </c>
      <c r="K43" s="207">
        <f>SUM(I43:J43)</f>
        <v>903000</v>
      </c>
      <c r="L43" s="208">
        <f>SUM(L34:L42)</f>
        <v>903000</v>
      </c>
      <c r="M43" s="208">
        <f t="shared" si="1"/>
        <v>0</v>
      </c>
    </row>
    <row r="44" spans="1:6" ht="15" customHeight="1">
      <c r="A44" s="184"/>
      <c r="B44" s="222"/>
      <c r="C44" s="226"/>
      <c r="D44" s="222"/>
      <c r="E44" s="201" t="s">
        <v>40</v>
      </c>
      <c r="F44" s="74">
        <v>1000</v>
      </c>
    </row>
    <row r="45" spans="1:6" ht="15" customHeight="1">
      <c r="A45" s="23" t="s">
        <v>51</v>
      </c>
      <c r="B45" s="235">
        <f>F45</f>
        <v>4000</v>
      </c>
      <c r="C45" s="238">
        <v>28000</v>
      </c>
      <c r="D45" s="221">
        <f>B45-C45</f>
        <v>-24000</v>
      </c>
      <c r="E45" s="195" t="s">
        <v>140</v>
      </c>
      <c r="F45" s="28">
        <v>4000</v>
      </c>
    </row>
    <row r="46" spans="1:6" ht="15" customHeight="1">
      <c r="A46" s="186" t="s">
        <v>52</v>
      </c>
      <c r="B46" s="240"/>
      <c r="C46" s="226"/>
      <c r="D46" s="226"/>
      <c r="E46" s="201"/>
      <c r="F46" s="74"/>
    </row>
    <row r="47" spans="1:6" ht="18" customHeight="1">
      <c r="A47" s="179" t="s">
        <v>53</v>
      </c>
      <c r="B47" s="223">
        <f>F47</f>
        <v>10000</v>
      </c>
      <c r="C47" s="223">
        <v>3000</v>
      </c>
      <c r="D47" s="223">
        <f>B47-C47</f>
        <v>7000</v>
      </c>
      <c r="E47" s="199" t="s">
        <v>88</v>
      </c>
      <c r="F47" s="80">
        <v>10000</v>
      </c>
    </row>
    <row r="48" spans="1:6" ht="18" customHeight="1">
      <c r="A48" s="180" t="s">
        <v>55</v>
      </c>
      <c r="B48" s="241">
        <v>90000</v>
      </c>
      <c r="C48" s="242">
        <v>200000</v>
      </c>
      <c r="D48" s="225">
        <f>B48-C48</f>
        <v>-110000</v>
      </c>
      <c r="E48" s="203"/>
      <c r="F48" s="100"/>
    </row>
    <row r="49" spans="1:6" ht="18" customHeight="1">
      <c r="A49" s="47" t="s">
        <v>56</v>
      </c>
      <c r="B49" s="236">
        <f>SUM(B34:B48)</f>
        <v>664000</v>
      </c>
      <c r="C49" s="219">
        <f>SUM(C34:C48)</f>
        <v>538500</v>
      </c>
      <c r="D49" s="220">
        <f>SUM(D34:D48)</f>
        <v>125500</v>
      </c>
      <c r="E49" s="44"/>
      <c r="F49" s="202"/>
    </row>
    <row r="50" spans="1:6" ht="18" customHeight="1">
      <c r="A50" s="53" t="s">
        <v>57</v>
      </c>
      <c r="B50" s="227">
        <f>B32+B49</f>
        <v>903000</v>
      </c>
      <c r="C50" s="227">
        <f>C32+C49</f>
        <v>762000</v>
      </c>
      <c r="D50" s="227">
        <f>D32+D49</f>
        <v>141000</v>
      </c>
      <c r="E50" s="193"/>
      <c r="F50" s="194"/>
    </row>
    <row r="51" spans="1:6" ht="18" customHeight="1">
      <c r="A51" s="102"/>
      <c r="B51" s="243"/>
      <c r="C51" s="228"/>
      <c r="D51" s="228"/>
      <c r="E51" s="187"/>
      <c r="F51" s="187"/>
    </row>
    <row r="52" spans="1:6" ht="18" customHeight="1">
      <c r="A52" s="1"/>
      <c r="B52" s="211"/>
      <c r="C52" s="228"/>
      <c r="D52" s="228"/>
      <c r="E52" s="187"/>
      <c r="F52" s="187"/>
    </row>
    <row r="53" spans="1:6" ht="13.5">
      <c r="A53" s="1"/>
      <c r="B53" s="211"/>
      <c r="C53" s="228"/>
      <c r="D53" s="228"/>
      <c r="E53" s="187"/>
      <c r="F53" s="187"/>
    </row>
    <row r="54" spans="1:6" ht="13.5">
      <c r="A54" s="1"/>
      <c r="B54" s="211"/>
      <c r="C54" s="228"/>
      <c r="D54" s="228"/>
      <c r="E54" s="187"/>
      <c r="F54" s="187"/>
    </row>
    <row r="55" spans="1:6" ht="13.5">
      <c r="A55" s="1"/>
      <c r="B55" s="211"/>
      <c r="C55" s="228"/>
      <c r="D55" s="228"/>
      <c r="E55" s="187"/>
      <c r="F55" s="187"/>
    </row>
    <row r="56" spans="1:6" ht="13.5">
      <c r="A56" s="1"/>
      <c r="B56" s="211"/>
      <c r="C56" s="228"/>
      <c r="D56" s="228"/>
      <c r="E56" s="187"/>
      <c r="F56" s="187"/>
    </row>
    <row r="57" spans="1:6" ht="13.5">
      <c r="A57" s="1"/>
      <c r="B57" s="211"/>
      <c r="C57" s="228"/>
      <c r="D57" s="228"/>
      <c r="E57" s="187"/>
      <c r="F57" s="187"/>
    </row>
    <row r="58" spans="1:6" ht="13.5">
      <c r="A58" s="1"/>
      <c r="B58" s="211"/>
      <c r="C58" s="228"/>
      <c r="D58" s="228"/>
      <c r="E58" s="187"/>
      <c r="F58" s="187"/>
    </row>
    <row r="59" spans="1:6" ht="13.5">
      <c r="A59" s="1"/>
      <c r="B59" s="211"/>
      <c r="C59" s="228"/>
      <c r="D59" s="228"/>
      <c r="E59" s="187"/>
      <c r="F59" s="187"/>
    </row>
    <row r="60" spans="1:6" ht="13.5">
      <c r="A60" s="1"/>
      <c r="B60" s="211"/>
      <c r="C60" s="228"/>
      <c r="D60" s="228"/>
      <c r="E60" s="187"/>
      <c r="F60" s="187"/>
    </row>
    <row r="61" spans="1:6" ht="13.5">
      <c r="A61" s="1"/>
      <c r="B61" s="211"/>
      <c r="C61" s="228"/>
      <c r="D61" s="228"/>
      <c r="E61" s="1"/>
      <c r="F61" s="1"/>
    </row>
  </sheetData>
  <sheetProtection/>
  <mergeCells count="1">
    <mergeCell ref="A2:F2"/>
  </mergeCells>
  <printOptions horizontalCentered="1"/>
  <pageMargins left="0.5905511811023623" right="0.5905511811023623" top="0.5905511811023623" bottom="0.6299212598425197" header="0.5118110236220472" footer="0.5118110236220472"/>
  <pageSetup fitToHeight="2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B2" sqref="B2"/>
    </sheetView>
  </sheetViews>
  <sheetFormatPr defaultColWidth="9.00390625" defaultRowHeight="19.5" customHeight="1"/>
  <cols>
    <col min="2" max="2" width="20.375" style="0" bestFit="1" customWidth="1"/>
    <col min="3" max="4" width="5.25390625" style="0" bestFit="1" customWidth="1"/>
    <col min="5" max="5" width="9.00390625" style="0" bestFit="1" customWidth="1"/>
    <col min="6" max="6" width="25.625" style="0" bestFit="1" customWidth="1"/>
  </cols>
  <sheetData>
    <row r="1" spans="2:6" ht="19.5" customHeight="1">
      <c r="B1" s="479" t="s">
        <v>162</v>
      </c>
      <c r="C1" s="479"/>
      <c r="D1" s="479"/>
      <c r="E1" s="479"/>
      <c r="F1" s="479"/>
    </row>
    <row r="3" spans="2:6" ht="19.5" customHeight="1">
      <c r="B3" s="245" t="s">
        <v>152</v>
      </c>
      <c r="C3" s="245" t="s">
        <v>153</v>
      </c>
      <c r="D3" s="245" t="s">
        <v>156</v>
      </c>
      <c r="E3" s="245" t="s">
        <v>155</v>
      </c>
      <c r="F3" s="245" t="s">
        <v>9</v>
      </c>
    </row>
    <row r="4" spans="2:6" ht="22.5" customHeight="1">
      <c r="B4" s="247" t="s">
        <v>151</v>
      </c>
      <c r="C4" s="247">
        <v>12</v>
      </c>
      <c r="D4" s="251">
        <v>150</v>
      </c>
      <c r="E4" s="259">
        <f>C4*D4</f>
        <v>1800</v>
      </c>
      <c r="F4" s="476" t="s">
        <v>154</v>
      </c>
    </row>
    <row r="5" spans="2:6" ht="21.75" customHeight="1">
      <c r="B5" s="248" t="s">
        <v>157</v>
      </c>
      <c r="C5" s="248">
        <v>1</v>
      </c>
      <c r="D5" s="252"/>
      <c r="E5" s="260">
        <f>C5*D5</f>
        <v>0</v>
      </c>
      <c r="F5" s="477"/>
    </row>
    <row r="6" spans="2:6" ht="19.5" customHeight="1">
      <c r="B6" s="249" t="s">
        <v>158</v>
      </c>
      <c r="C6" s="255">
        <v>10</v>
      </c>
      <c r="D6" s="253"/>
      <c r="E6" s="260">
        <f>C6*D6</f>
        <v>0</v>
      </c>
      <c r="F6" s="477"/>
    </row>
    <row r="7" spans="2:6" ht="19.5" customHeight="1">
      <c r="B7" s="250" t="s">
        <v>159</v>
      </c>
      <c r="C7" s="256">
        <v>1</v>
      </c>
      <c r="D7" s="254"/>
      <c r="E7" s="261">
        <f>C7*D7</f>
        <v>0</v>
      </c>
      <c r="F7" s="478"/>
    </row>
    <row r="8" spans="2:6" ht="19.5" customHeight="1">
      <c r="B8" s="246" t="s">
        <v>160</v>
      </c>
      <c r="C8" s="246">
        <v>1</v>
      </c>
      <c r="D8" s="244">
        <v>500</v>
      </c>
      <c r="E8" s="257">
        <f>C8*D8</f>
        <v>500</v>
      </c>
      <c r="F8" s="244" t="s">
        <v>161</v>
      </c>
    </row>
    <row r="9" spans="2:6" ht="19.5" customHeight="1">
      <c r="B9" s="244"/>
      <c r="C9" s="244"/>
      <c r="D9" s="244"/>
      <c r="E9" s="258">
        <f>SUM(E4:E8)</f>
        <v>2300</v>
      </c>
      <c r="F9" s="244"/>
    </row>
  </sheetData>
  <sheetProtection/>
  <mergeCells count="2">
    <mergeCell ref="F4:F7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3.125" style="7" customWidth="1"/>
    <col min="2" max="4" width="11.625" style="7" customWidth="1"/>
    <col min="5" max="5" width="33.125" style="7" customWidth="1"/>
    <col min="6" max="6" width="8.625" style="7" customWidth="1"/>
    <col min="7" max="7" width="2.125" style="7" customWidth="1"/>
    <col min="8" max="8" width="10.50390625" style="7" bestFit="1" customWidth="1"/>
    <col min="9" max="16384" width="9.00390625" style="7" customWidth="1"/>
  </cols>
  <sheetData>
    <row r="1" spans="1:6" ht="16.5" customHeight="1">
      <c r="A1" s="1"/>
      <c r="B1" s="3"/>
      <c r="C1" s="3"/>
      <c r="D1" s="4"/>
      <c r="E1" s="5"/>
      <c r="F1" s="162"/>
    </row>
    <row r="2" spans="1:6" ht="18" customHeight="1">
      <c r="A2" s="461" t="s">
        <v>252</v>
      </c>
      <c r="B2" s="461"/>
      <c r="C2" s="461"/>
      <c r="D2" s="461"/>
      <c r="E2" s="461"/>
      <c r="F2" s="461"/>
    </row>
    <row r="3" spans="1:6" ht="18" customHeight="1">
      <c r="A3" s="8"/>
      <c r="B3" s="8"/>
      <c r="C3" s="8"/>
      <c r="D3" s="8"/>
      <c r="E3" s="8"/>
      <c r="F3" s="8"/>
    </row>
    <row r="4" spans="2:6" ht="13.5" customHeight="1">
      <c r="B4" s="11"/>
      <c r="C4" s="11"/>
      <c r="D4" s="11"/>
      <c r="E4" s="11"/>
      <c r="F4" s="11" t="s">
        <v>233</v>
      </c>
    </row>
    <row r="5" spans="2:6" ht="13.5" customHeight="1">
      <c r="B5" s="11"/>
      <c r="C5" s="11"/>
      <c r="D5" s="11"/>
      <c r="E5" s="11"/>
      <c r="F5" s="11" t="s">
        <v>234</v>
      </c>
    </row>
    <row r="6" spans="2:6" ht="13.5" customHeight="1">
      <c r="B6" s="11"/>
      <c r="C6" s="11"/>
      <c r="D6" s="11"/>
      <c r="E6" s="11"/>
      <c r="F6" s="11"/>
    </row>
    <row r="7" spans="1:6" ht="18" customHeight="1">
      <c r="A7" s="7" t="s">
        <v>3</v>
      </c>
      <c r="E7" s="12"/>
      <c r="F7" s="12" t="s">
        <v>4</v>
      </c>
    </row>
    <row r="8" spans="1:6" ht="18" customHeight="1">
      <c r="A8" s="13" t="s">
        <v>5</v>
      </c>
      <c r="B8" s="53" t="s">
        <v>74</v>
      </c>
      <c r="C8" s="148" t="s">
        <v>75</v>
      </c>
      <c r="D8" s="53" t="s">
        <v>63</v>
      </c>
      <c r="E8" s="15" t="s">
        <v>9</v>
      </c>
      <c r="F8" s="16"/>
    </row>
    <row r="9" spans="1:8" ht="18" customHeight="1">
      <c r="A9" s="17" t="s">
        <v>10</v>
      </c>
      <c r="B9" s="19">
        <f>SUM(F10:F12)</f>
        <v>300000</v>
      </c>
      <c r="C9" s="31">
        <v>300000</v>
      </c>
      <c r="D9" s="20">
        <f>B9-C9</f>
        <v>0</v>
      </c>
      <c r="E9" s="113" t="s">
        <v>102</v>
      </c>
      <c r="F9" s="155"/>
      <c r="H9" s="10"/>
    </row>
    <row r="10" spans="1:8" ht="18" customHeight="1">
      <c r="A10" s="23"/>
      <c r="B10" s="25"/>
      <c r="C10" s="25"/>
      <c r="D10" s="26"/>
      <c r="E10" s="27" t="s">
        <v>100</v>
      </c>
      <c r="F10" s="28">
        <v>240000</v>
      </c>
      <c r="H10" s="10"/>
    </row>
    <row r="11" spans="1:8" ht="18" customHeight="1">
      <c r="A11" s="23"/>
      <c r="B11" s="25"/>
      <c r="C11" s="25"/>
      <c r="D11" s="26"/>
      <c r="E11" s="27" t="s">
        <v>101</v>
      </c>
      <c r="F11" s="28">
        <v>10000</v>
      </c>
      <c r="H11" s="10"/>
    </row>
    <row r="12" spans="1:8" ht="18" customHeight="1">
      <c r="A12" s="23"/>
      <c r="B12" s="25"/>
      <c r="C12" s="25"/>
      <c r="D12" s="26"/>
      <c r="E12" s="27" t="s">
        <v>99</v>
      </c>
      <c r="F12" s="28">
        <v>50000</v>
      </c>
      <c r="H12" s="10"/>
    </row>
    <row r="13" spans="1:6" ht="18" customHeight="1">
      <c r="A13" s="29" t="s">
        <v>15</v>
      </c>
      <c r="B13" s="31">
        <f>SUM(F13:F14)</f>
        <v>300000</v>
      </c>
      <c r="C13" s="31">
        <v>300000</v>
      </c>
      <c r="D13" s="20">
        <f>B13-C13</f>
        <v>0</v>
      </c>
      <c r="E13" s="113" t="s">
        <v>16</v>
      </c>
      <c r="F13" s="22">
        <v>200000</v>
      </c>
    </row>
    <row r="14" spans="1:6" ht="18" customHeight="1">
      <c r="A14" s="33"/>
      <c r="B14" s="35"/>
      <c r="C14" s="35"/>
      <c r="D14" s="36"/>
      <c r="E14" s="118" t="s">
        <v>64</v>
      </c>
      <c r="F14" s="38">
        <v>100000</v>
      </c>
    </row>
    <row r="15" spans="1:6" ht="18" customHeight="1">
      <c r="A15" s="33" t="s">
        <v>83</v>
      </c>
      <c r="B15" s="35">
        <f>F15</f>
        <v>100000</v>
      </c>
      <c r="C15" s="35">
        <v>100000</v>
      </c>
      <c r="D15" s="36">
        <f>B15-C15</f>
        <v>0</v>
      </c>
      <c r="E15" s="118" t="s">
        <v>84</v>
      </c>
      <c r="F15" s="38">
        <v>100000</v>
      </c>
    </row>
    <row r="16" spans="1:6" ht="18" customHeight="1">
      <c r="A16" s="39" t="s">
        <v>18</v>
      </c>
      <c r="B16" s="41">
        <v>1000</v>
      </c>
      <c r="C16" s="41">
        <v>1272</v>
      </c>
      <c r="D16" s="49">
        <f>B16-C16</f>
        <v>-272</v>
      </c>
      <c r="E16" s="42" t="s">
        <v>111</v>
      </c>
      <c r="F16" s="43"/>
    </row>
    <row r="17" spans="1:6" ht="18" customHeight="1">
      <c r="A17" s="44" t="s">
        <v>20</v>
      </c>
      <c r="B17" s="35">
        <v>123000</v>
      </c>
      <c r="C17" s="35">
        <v>180728</v>
      </c>
      <c r="D17" s="49">
        <f>B17-C17</f>
        <v>-57728</v>
      </c>
      <c r="E17" s="46" t="s">
        <v>197</v>
      </c>
      <c r="F17" s="28">
        <v>122702</v>
      </c>
    </row>
    <row r="18" spans="1:6" ht="18" customHeight="1">
      <c r="A18" s="47" t="s">
        <v>22</v>
      </c>
      <c r="B18" s="35">
        <f>SUM(B9:B17)</f>
        <v>824000</v>
      </c>
      <c r="C18" s="35">
        <v>882000</v>
      </c>
      <c r="D18" s="36">
        <f>SUM(D9:D17)</f>
        <v>-58000</v>
      </c>
      <c r="E18" s="50"/>
      <c r="F18" s="51"/>
    </row>
    <row r="19" spans="2:6" ht="18" customHeight="1">
      <c r="B19" s="263"/>
      <c r="D19" s="147"/>
      <c r="F19" s="110"/>
    </row>
    <row r="20" ht="18" customHeight="1">
      <c r="D20" s="147"/>
    </row>
    <row r="21" spans="1:6" ht="18" customHeight="1">
      <c r="A21" s="7" t="s">
        <v>23</v>
      </c>
      <c r="E21" s="52"/>
      <c r="F21" s="12" t="s">
        <v>4</v>
      </c>
    </row>
    <row r="22" spans="1:6" ht="18" customHeight="1">
      <c r="A22" s="53" t="s">
        <v>5</v>
      </c>
      <c r="B22" s="53" t="s">
        <v>74</v>
      </c>
      <c r="C22" s="148" t="s">
        <v>75</v>
      </c>
      <c r="D22" s="53" t="s">
        <v>63</v>
      </c>
      <c r="E22" s="54" t="s">
        <v>9</v>
      </c>
      <c r="F22" s="55"/>
    </row>
    <row r="23" spans="1:6" ht="18" customHeight="1">
      <c r="A23" s="111" t="s">
        <v>27</v>
      </c>
      <c r="B23" s="19">
        <v>236000</v>
      </c>
      <c r="C23" s="19">
        <v>219000</v>
      </c>
      <c r="D23" s="149">
        <f>B23-C23</f>
        <v>17000</v>
      </c>
      <c r="E23" s="113" t="s">
        <v>239</v>
      </c>
      <c r="F23" s="22">
        <v>36000</v>
      </c>
    </row>
    <row r="24" spans="1:6" ht="18" customHeight="1">
      <c r="A24" s="57"/>
      <c r="B24" s="61"/>
      <c r="C24" s="61"/>
      <c r="D24" s="150"/>
      <c r="E24" s="62" t="s">
        <v>76</v>
      </c>
      <c r="F24" s="28">
        <v>100000</v>
      </c>
    </row>
    <row r="25" spans="1:6" ht="18" customHeight="1">
      <c r="A25" s="57"/>
      <c r="B25" s="61"/>
      <c r="C25" s="61"/>
      <c r="D25" s="150"/>
      <c r="E25" s="62" t="s">
        <v>215</v>
      </c>
      <c r="F25" s="28">
        <v>40000</v>
      </c>
    </row>
    <row r="26" spans="1:6" ht="18" customHeight="1">
      <c r="A26" s="57"/>
      <c r="B26" s="61"/>
      <c r="C26" s="61"/>
      <c r="D26" s="150"/>
      <c r="E26" s="46" t="s">
        <v>98</v>
      </c>
      <c r="F26" s="28">
        <v>50000</v>
      </c>
    </row>
    <row r="27" spans="1:8" ht="18" customHeight="1">
      <c r="A27" s="115"/>
      <c r="B27" s="117"/>
      <c r="C27" s="117"/>
      <c r="D27" s="151"/>
      <c r="E27" s="118" t="s">
        <v>240</v>
      </c>
      <c r="F27" s="38">
        <v>10000</v>
      </c>
      <c r="H27" s="60">
        <f>SUM(F23:F27)</f>
        <v>236000</v>
      </c>
    </row>
    <row r="28" spans="1:6" ht="18" customHeight="1">
      <c r="A28" s="57" t="s">
        <v>30</v>
      </c>
      <c r="B28" s="59">
        <f>H30</f>
        <v>80000</v>
      </c>
      <c r="C28" s="59">
        <v>80000</v>
      </c>
      <c r="D28" s="150">
        <f>B28-C28</f>
        <v>0</v>
      </c>
      <c r="E28" s="107" t="s">
        <v>31</v>
      </c>
      <c r="F28" s="28">
        <v>70000</v>
      </c>
    </row>
    <row r="29" spans="1:6" ht="18" customHeight="1">
      <c r="A29" s="57"/>
      <c r="B29" s="91"/>
      <c r="C29" s="91"/>
      <c r="D29" s="150"/>
      <c r="E29" s="46" t="s">
        <v>81</v>
      </c>
      <c r="F29" s="28">
        <v>5000</v>
      </c>
    </row>
    <row r="30" spans="1:8" ht="18" customHeight="1">
      <c r="A30" s="57"/>
      <c r="B30" s="91"/>
      <c r="C30" s="91"/>
      <c r="D30" s="150"/>
      <c r="E30" s="46" t="s">
        <v>202</v>
      </c>
      <c r="F30" s="28">
        <v>5000</v>
      </c>
      <c r="H30" s="60">
        <f>SUM(F28:F30)</f>
        <v>80000</v>
      </c>
    </row>
    <row r="31" spans="1:8" ht="18" customHeight="1">
      <c r="A31" s="121" t="s">
        <v>33</v>
      </c>
      <c r="B31" s="123">
        <v>14000</v>
      </c>
      <c r="C31" s="123">
        <v>10000</v>
      </c>
      <c r="D31" s="154">
        <f>B31-C31</f>
        <v>4000</v>
      </c>
      <c r="E31" s="42" t="s">
        <v>241</v>
      </c>
      <c r="F31" s="43">
        <v>14000</v>
      </c>
      <c r="H31" s="60">
        <f>F31</f>
        <v>14000</v>
      </c>
    </row>
    <row r="32" spans="1:8" ht="18" customHeight="1">
      <c r="A32" s="121" t="s">
        <v>35</v>
      </c>
      <c r="B32" s="137">
        <v>10000</v>
      </c>
      <c r="C32" s="137">
        <v>71000</v>
      </c>
      <c r="D32" s="154">
        <f>B32-C32</f>
        <v>-61000</v>
      </c>
      <c r="E32" s="262" t="s">
        <v>35</v>
      </c>
      <c r="F32" s="43">
        <v>10000</v>
      </c>
      <c r="H32" s="60">
        <f>F32</f>
        <v>10000</v>
      </c>
    </row>
    <row r="33" spans="1:8" ht="18" customHeight="1">
      <c r="A33" s="57" t="s">
        <v>36</v>
      </c>
      <c r="B33" s="59">
        <f>H33</f>
        <v>338000</v>
      </c>
      <c r="C33" s="59">
        <v>320000</v>
      </c>
      <c r="D33" s="150">
        <f>B33-C33</f>
        <v>18000</v>
      </c>
      <c r="E33" s="46" t="s">
        <v>200</v>
      </c>
      <c r="F33" s="28">
        <v>120000</v>
      </c>
      <c r="H33" s="60">
        <f>SUM(F33:F36)</f>
        <v>338000</v>
      </c>
    </row>
    <row r="34" spans="1:6" ht="18" customHeight="1">
      <c r="A34" s="57"/>
      <c r="B34" s="91"/>
      <c r="C34" s="91"/>
      <c r="D34" s="150"/>
      <c r="E34" s="46" t="s">
        <v>201</v>
      </c>
      <c r="F34" s="28">
        <v>147000</v>
      </c>
    </row>
    <row r="35" spans="1:6" ht="18" customHeight="1">
      <c r="A35" s="57"/>
      <c r="B35" s="91"/>
      <c r="C35" s="91"/>
      <c r="D35" s="150"/>
      <c r="E35" s="46" t="s">
        <v>235</v>
      </c>
      <c r="F35" s="28">
        <v>70000</v>
      </c>
    </row>
    <row r="36" spans="1:6" ht="18" customHeight="1">
      <c r="A36" s="57"/>
      <c r="B36" s="91"/>
      <c r="C36" s="91"/>
      <c r="D36" s="150"/>
      <c r="E36" s="46" t="s">
        <v>77</v>
      </c>
      <c r="F36" s="38">
        <v>1000</v>
      </c>
    </row>
    <row r="37" spans="1:8" ht="18" customHeight="1">
      <c r="A37" s="111" t="s">
        <v>38</v>
      </c>
      <c r="B37" s="19">
        <f>H37</f>
        <v>89000</v>
      </c>
      <c r="C37" s="19">
        <v>85000</v>
      </c>
      <c r="D37" s="149">
        <f>B37-C37</f>
        <v>4000</v>
      </c>
      <c r="E37" s="113" t="s">
        <v>242</v>
      </c>
      <c r="F37" s="22">
        <v>4080</v>
      </c>
      <c r="H37" s="60">
        <f>SUM(F37:F42)</f>
        <v>89000</v>
      </c>
    </row>
    <row r="38" spans="1:6" ht="18" customHeight="1">
      <c r="A38" s="57"/>
      <c r="B38" s="91"/>
      <c r="C38" s="91"/>
      <c r="D38" s="150"/>
      <c r="E38" s="46" t="s">
        <v>243</v>
      </c>
      <c r="F38" s="28">
        <v>8000</v>
      </c>
    </row>
    <row r="39" spans="1:6" ht="18" customHeight="1">
      <c r="A39" s="57"/>
      <c r="B39" s="91"/>
      <c r="C39" s="91"/>
      <c r="D39" s="150"/>
      <c r="E39" s="46" t="s">
        <v>245</v>
      </c>
      <c r="F39" s="28">
        <v>32000</v>
      </c>
    </row>
    <row r="40" spans="1:6" ht="18" customHeight="1">
      <c r="A40" s="57"/>
      <c r="B40" s="91"/>
      <c r="C40" s="91"/>
      <c r="D40" s="150"/>
      <c r="E40" s="46" t="s">
        <v>244</v>
      </c>
      <c r="F40" s="28">
        <v>32000</v>
      </c>
    </row>
    <row r="41" spans="1:6" ht="18" customHeight="1">
      <c r="A41" s="57"/>
      <c r="B41" s="91"/>
      <c r="C41" s="91"/>
      <c r="D41" s="150"/>
      <c r="E41" s="46" t="s">
        <v>86</v>
      </c>
      <c r="F41" s="28">
        <v>11600</v>
      </c>
    </row>
    <row r="42" spans="1:6" ht="18" customHeight="1">
      <c r="A42" s="57"/>
      <c r="B42" s="91"/>
      <c r="C42" s="91"/>
      <c r="D42" s="150"/>
      <c r="E42" s="46" t="s">
        <v>78</v>
      </c>
      <c r="F42" s="38">
        <v>1320</v>
      </c>
    </row>
    <row r="43" spans="1:6" ht="18" customHeight="1">
      <c r="A43" s="111" t="s">
        <v>51</v>
      </c>
      <c r="B43" s="19">
        <f>SUM(F43:F44)</f>
        <v>10000</v>
      </c>
      <c r="C43" s="19">
        <v>10000</v>
      </c>
      <c r="D43" s="149">
        <f>B43-C43</f>
        <v>0</v>
      </c>
      <c r="E43" s="113" t="s">
        <v>113</v>
      </c>
      <c r="F43" s="22">
        <v>4000</v>
      </c>
    </row>
    <row r="44" spans="1:6" ht="18" customHeight="1">
      <c r="A44" s="115" t="s">
        <v>164</v>
      </c>
      <c r="B44" s="117"/>
      <c r="C44" s="117"/>
      <c r="D44" s="151"/>
      <c r="E44" s="118" t="s">
        <v>85</v>
      </c>
      <c r="F44" s="38">
        <v>6000</v>
      </c>
    </row>
    <row r="45" spans="1:7" ht="18" customHeight="1">
      <c r="A45" s="132" t="s">
        <v>53</v>
      </c>
      <c r="B45" s="19">
        <v>7000</v>
      </c>
      <c r="C45" s="19">
        <v>7000</v>
      </c>
      <c r="D45" s="153">
        <f>B45-C45</f>
        <v>0</v>
      </c>
      <c r="E45" s="42" t="s">
        <v>88</v>
      </c>
      <c r="F45" s="38">
        <v>7000</v>
      </c>
      <c r="G45" s="56"/>
    </row>
    <row r="46" spans="1:7" ht="18" customHeight="1">
      <c r="A46" s="135" t="s">
        <v>55</v>
      </c>
      <c r="B46" s="123">
        <v>40000</v>
      </c>
      <c r="C46" s="123">
        <v>80000</v>
      </c>
      <c r="D46" s="153">
        <f>B46-C46</f>
        <v>-40000</v>
      </c>
      <c r="E46" s="118"/>
      <c r="F46" s="38"/>
      <c r="G46" s="56"/>
    </row>
    <row r="47" spans="1:6" ht="18" customHeight="1">
      <c r="A47" s="47" t="s">
        <v>22</v>
      </c>
      <c r="B47" s="35">
        <f>SUM(B23:B46)</f>
        <v>824000</v>
      </c>
      <c r="C47" s="35">
        <f>SUM(C23:C46)</f>
        <v>882000</v>
      </c>
      <c r="D47" s="36">
        <f>SUM(D23:D46)</f>
        <v>-58000</v>
      </c>
      <c r="E47" s="89"/>
      <c r="F47" s="90"/>
    </row>
    <row r="48" spans="1:7" ht="13.5">
      <c r="A48" s="102"/>
      <c r="B48" s="104"/>
      <c r="C48" s="104"/>
      <c r="D48" s="105"/>
      <c r="E48" s="5"/>
      <c r="F48" s="5"/>
      <c r="G48" s="56"/>
    </row>
    <row r="49" spans="1:7" ht="13.5">
      <c r="A49" s="56"/>
      <c r="B49" s="106">
        <f>B18-B47</f>
        <v>0</v>
      </c>
      <c r="C49" s="56"/>
      <c r="D49" s="56"/>
      <c r="E49" s="5"/>
      <c r="F49" s="5"/>
      <c r="G49" s="56"/>
    </row>
    <row r="50" spans="1:7" ht="13.5">
      <c r="A50" s="56"/>
      <c r="B50" s="56"/>
      <c r="C50" s="56"/>
      <c r="D50" s="56"/>
      <c r="E50" s="5"/>
      <c r="F50" s="5"/>
      <c r="G50" s="56"/>
    </row>
    <row r="51" spans="1:7" ht="13.5">
      <c r="A51" s="56"/>
      <c r="B51" s="56"/>
      <c r="C51" s="56"/>
      <c r="D51" s="56"/>
      <c r="E51" s="5"/>
      <c r="F51" s="5"/>
      <c r="G51" s="56"/>
    </row>
    <row r="52" spans="1:7" ht="13.5">
      <c r="A52" s="56"/>
      <c r="B52" s="56"/>
      <c r="C52" s="56"/>
      <c r="D52" s="56"/>
      <c r="E52" s="5"/>
      <c r="F52" s="5"/>
      <c r="G52" s="56"/>
    </row>
    <row r="53" spans="1:7" ht="13.5">
      <c r="A53" s="56"/>
      <c r="B53" s="56"/>
      <c r="C53" s="56"/>
      <c r="D53" s="56"/>
      <c r="E53" s="5"/>
      <c r="F53" s="5"/>
      <c r="G53" s="56"/>
    </row>
    <row r="54" spans="1:7" ht="13.5">
      <c r="A54" s="56"/>
      <c r="B54" s="56"/>
      <c r="C54" s="56"/>
      <c r="D54" s="56"/>
      <c r="E54" s="5"/>
      <c r="F54" s="5"/>
      <c r="G54" s="56"/>
    </row>
    <row r="55" spans="1:7" ht="13.5">
      <c r="A55" s="56"/>
      <c r="B55" s="56"/>
      <c r="C55" s="56"/>
      <c r="D55" s="56"/>
      <c r="E55" s="5"/>
      <c r="F55" s="5"/>
      <c r="G55" s="56"/>
    </row>
    <row r="56" spans="1:7" ht="13.5">
      <c r="A56" s="56"/>
      <c r="B56" s="56"/>
      <c r="C56" s="56"/>
      <c r="D56" s="56"/>
      <c r="E56" s="5"/>
      <c r="F56" s="5"/>
      <c r="G56" s="56"/>
    </row>
    <row r="57" spans="1:7" ht="13.5">
      <c r="A57" s="56"/>
      <c r="B57" s="56"/>
      <c r="C57" s="56"/>
      <c r="D57" s="56"/>
      <c r="E57" s="5"/>
      <c r="F57" s="5"/>
      <c r="G57" s="56"/>
    </row>
    <row r="58" spans="1:7" ht="13.5">
      <c r="A58" s="56"/>
      <c r="B58" s="56"/>
      <c r="C58" s="56"/>
      <c r="D58" s="56"/>
      <c r="E58" s="56"/>
      <c r="F58" s="56"/>
      <c r="G58" s="56"/>
    </row>
  </sheetData>
  <sheetProtection/>
  <mergeCells count="1">
    <mergeCell ref="A2:F2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1">
      <selection activeCell="E41" sqref="E41"/>
    </sheetView>
  </sheetViews>
  <sheetFormatPr defaultColWidth="9.00390625" defaultRowHeight="13.5"/>
  <cols>
    <col min="1" max="1" width="13.125" style="331" customWidth="1"/>
    <col min="2" max="4" width="11.625" style="331" customWidth="1"/>
    <col min="5" max="5" width="33.125" style="331" customWidth="1"/>
    <col min="6" max="6" width="8.625" style="331" customWidth="1"/>
    <col min="7" max="7" width="2.125" style="331" customWidth="1"/>
    <col min="8" max="8" width="10.50390625" style="331" bestFit="1" customWidth="1"/>
    <col min="9" max="16384" width="9.00390625" style="331" customWidth="1"/>
  </cols>
  <sheetData>
    <row r="1" spans="1:6" ht="16.5" customHeight="1">
      <c r="A1" s="434"/>
      <c r="B1" s="329"/>
      <c r="C1" s="329"/>
      <c r="D1" s="435"/>
      <c r="E1" s="330"/>
      <c r="F1" s="436"/>
    </row>
    <row r="2" spans="1:6" ht="18" customHeight="1">
      <c r="A2" s="462" t="s">
        <v>213</v>
      </c>
      <c r="B2" s="462"/>
      <c r="C2" s="462"/>
      <c r="D2" s="462"/>
      <c r="E2" s="462"/>
      <c r="F2" s="462"/>
    </row>
    <row r="3" spans="1:6" ht="18" customHeight="1">
      <c r="A3" s="433"/>
      <c r="B3" s="433"/>
      <c r="C3" s="433"/>
      <c r="D3" s="433"/>
      <c r="E3" s="433"/>
      <c r="F3" s="433"/>
    </row>
    <row r="4" spans="2:6" ht="13.5" customHeight="1">
      <c r="B4" s="335"/>
      <c r="C4" s="335"/>
      <c r="D4" s="335"/>
      <c r="E4" s="335"/>
      <c r="F4" s="335" t="s">
        <v>163</v>
      </c>
    </row>
    <row r="5" spans="2:6" ht="13.5" customHeight="1">
      <c r="B5" s="335"/>
      <c r="C5" s="335"/>
      <c r="D5" s="335"/>
      <c r="E5" s="335"/>
      <c r="F5" s="335" t="s">
        <v>196</v>
      </c>
    </row>
    <row r="6" spans="2:6" ht="13.5" customHeight="1">
      <c r="B6" s="335"/>
      <c r="C6" s="335"/>
      <c r="D6" s="335"/>
      <c r="E6" s="335"/>
      <c r="F6" s="335"/>
    </row>
    <row r="7" spans="1:6" ht="18" customHeight="1">
      <c r="A7" s="331" t="s">
        <v>3</v>
      </c>
      <c r="E7" s="336"/>
      <c r="F7" s="336" t="s">
        <v>4</v>
      </c>
    </row>
    <row r="8" spans="1:6" ht="18" customHeight="1">
      <c r="A8" s="375" t="s">
        <v>5</v>
      </c>
      <c r="B8" s="374" t="s">
        <v>6</v>
      </c>
      <c r="C8" s="375" t="s">
        <v>7</v>
      </c>
      <c r="D8" s="375" t="s">
        <v>250</v>
      </c>
      <c r="E8" s="376" t="s">
        <v>9</v>
      </c>
      <c r="F8" s="377"/>
    </row>
    <row r="9" spans="1:8" ht="18" customHeight="1">
      <c r="A9" s="437" t="s">
        <v>10</v>
      </c>
      <c r="B9" s="438">
        <v>300000</v>
      </c>
      <c r="C9" s="350">
        <f>H10</f>
        <v>312000</v>
      </c>
      <c r="D9" s="351">
        <f>B9-C9</f>
        <v>-12000</v>
      </c>
      <c r="E9" s="439" t="s">
        <v>102</v>
      </c>
      <c r="F9" s="440"/>
      <c r="H9" s="334"/>
    </row>
    <row r="10" spans="1:8" ht="18" customHeight="1">
      <c r="A10" s="341"/>
      <c r="B10" s="347"/>
      <c r="C10" s="347"/>
      <c r="D10" s="344"/>
      <c r="E10" s="345" t="s">
        <v>222</v>
      </c>
      <c r="F10" s="346">
        <v>226000</v>
      </c>
      <c r="H10" s="334">
        <f>SUM(F10:F12)</f>
        <v>312000</v>
      </c>
    </row>
    <row r="11" spans="1:8" ht="18" customHeight="1">
      <c r="A11" s="341"/>
      <c r="B11" s="347"/>
      <c r="C11" s="347"/>
      <c r="D11" s="344"/>
      <c r="E11" s="345" t="s">
        <v>214</v>
      </c>
      <c r="F11" s="346">
        <v>15500</v>
      </c>
      <c r="H11" s="334"/>
    </row>
    <row r="12" spans="1:8" ht="18" customHeight="1">
      <c r="A12" s="341"/>
      <c r="B12" s="347"/>
      <c r="C12" s="347"/>
      <c r="D12" s="344"/>
      <c r="E12" s="345" t="s">
        <v>223</v>
      </c>
      <c r="F12" s="346">
        <v>70500</v>
      </c>
      <c r="H12" s="334"/>
    </row>
    <row r="13" spans="1:6" ht="18" customHeight="1">
      <c r="A13" s="348" t="s">
        <v>15</v>
      </c>
      <c r="B13" s="350">
        <f>SUM(F13:F14)</f>
        <v>300000</v>
      </c>
      <c r="C13" s="350">
        <f>SUM(F13:F14)</f>
        <v>300000</v>
      </c>
      <c r="D13" s="351">
        <f>B13-C13</f>
        <v>0</v>
      </c>
      <c r="E13" s="439" t="s">
        <v>16</v>
      </c>
      <c r="F13" s="353">
        <v>200000</v>
      </c>
    </row>
    <row r="14" spans="1:6" ht="18" customHeight="1">
      <c r="A14" s="354"/>
      <c r="B14" s="356"/>
      <c r="C14" s="356"/>
      <c r="D14" s="357"/>
      <c r="E14" s="425" t="s">
        <v>64</v>
      </c>
      <c r="F14" s="359">
        <v>100000</v>
      </c>
    </row>
    <row r="15" spans="1:6" ht="18" customHeight="1">
      <c r="A15" s="354" t="s">
        <v>83</v>
      </c>
      <c r="B15" s="356">
        <f>F15</f>
        <v>100000</v>
      </c>
      <c r="C15" s="356">
        <f>F15</f>
        <v>100000</v>
      </c>
      <c r="D15" s="357">
        <f>B15-C15</f>
        <v>0</v>
      </c>
      <c r="E15" s="425" t="s">
        <v>84</v>
      </c>
      <c r="F15" s="359">
        <v>100000</v>
      </c>
    </row>
    <row r="16" spans="1:6" ht="18" customHeight="1">
      <c r="A16" s="360" t="s">
        <v>18</v>
      </c>
      <c r="B16" s="362">
        <v>1272</v>
      </c>
      <c r="C16" s="362">
        <f>F16</f>
        <v>69</v>
      </c>
      <c r="D16" s="370">
        <f>B16-C16</f>
        <v>1203</v>
      </c>
      <c r="E16" s="363" t="s">
        <v>111</v>
      </c>
      <c r="F16" s="364">
        <v>69</v>
      </c>
    </row>
    <row r="17" spans="1:6" ht="18" customHeight="1">
      <c r="A17" s="365" t="s">
        <v>20</v>
      </c>
      <c r="B17" s="356">
        <v>180728</v>
      </c>
      <c r="C17" s="356">
        <f>F17</f>
        <v>180728</v>
      </c>
      <c r="D17" s="370">
        <f>B17-C17</f>
        <v>0</v>
      </c>
      <c r="E17" s="367" t="s">
        <v>197</v>
      </c>
      <c r="F17" s="346">
        <v>180728</v>
      </c>
    </row>
    <row r="18" spans="1:6" ht="18" customHeight="1">
      <c r="A18" s="368" t="s">
        <v>22</v>
      </c>
      <c r="B18" s="356">
        <f>SUM(B9:B17)</f>
        <v>882000</v>
      </c>
      <c r="C18" s="356">
        <f>SUM(C9:C17)</f>
        <v>892797</v>
      </c>
      <c r="D18" s="357">
        <f>SUM(D9:D17)</f>
        <v>-10797</v>
      </c>
      <c r="E18" s="371"/>
      <c r="F18" s="372"/>
    </row>
    <row r="19" spans="2:6" ht="18" customHeight="1">
      <c r="B19" s="441"/>
      <c r="D19" s="442"/>
      <c r="F19" s="443"/>
    </row>
    <row r="20" ht="18" customHeight="1">
      <c r="D20" s="442"/>
    </row>
    <row r="21" spans="1:6" ht="18" customHeight="1">
      <c r="A21" s="331" t="s">
        <v>23</v>
      </c>
      <c r="E21" s="373"/>
      <c r="F21" s="336" t="s">
        <v>4</v>
      </c>
    </row>
    <row r="22" spans="1:6" ht="18" customHeight="1">
      <c r="A22" s="375" t="s">
        <v>5</v>
      </c>
      <c r="B22" s="374" t="s">
        <v>6</v>
      </c>
      <c r="C22" s="375" t="s">
        <v>7</v>
      </c>
      <c r="D22" s="375" t="s">
        <v>250</v>
      </c>
      <c r="E22" s="376" t="s">
        <v>9</v>
      </c>
      <c r="F22" s="340"/>
    </row>
    <row r="23" spans="1:9" ht="18" customHeight="1">
      <c r="A23" s="444" t="s">
        <v>27</v>
      </c>
      <c r="B23" s="438">
        <v>219000</v>
      </c>
      <c r="C23" s="438">
        <f>H26</f>
        <v>268000</v>
      </c>
      <c r="D23" s="445">
        <f>B23-C23</f>
        <v>-49000</v>
      </c>
      <c r="E23" s="439" t="s">
        <v>246</v>
      </c>
      <c r="F23" s="353">
        <v>31000</v>
      </c>
      <c r="I23" s="331">
        <v>7000</v>
      </c>
    </row>
    <row r="24" spans="1:6" ht="18" customHeight="1">
      <c r="A24" s="379"/>
      <c r="B24" s="382"/>
      <c r="C24" s="382"/>
      <c r="D24" s="446"/>
      <c r="E24" s="415" t="s">
        <v>76</v>
      </c>
      <c r="F24" s="346">
        <v>147000</v>
      </c>
    </row>
    <row r="25" spans="1:6" ht="18" customHeight="1">
      <c r="A25" s="379"/>
      <c r="B25" s="382"/>
      <c r="C25" s="382"/>
      <c r="D25" s="446"/>
      <c r="E25" s="415" t="s">
        <v>215</v>
      </c>
      <c r="F25" s="346">
        <v>40000</v>
      </c>
    </row>
    <row r="26" spans="1:8" ht="18" customHeight="1">
      <c r="A26" s="379"/>
      <c r="B26" s="416"/>
      <c r="C26" s="416"/>
      <c r="D26" s="446"/>
      <c r="E26" s="367" t="s">
        <v>216</v>
      </c>
      <c r="F26" s="346">
        <v>40000</v>
      </c>
      <c r="H26" s="381">
        <f>SUM(F23:F27)</f>
        <v>268000</v>
      </c>
    </row>
    <row r="27" spans="1:8" ht="18" customHeight="1">
      <c r="A27" s="447"/>
      <c r="B27" s="448"/>
      <c r="C27" s="448"/>
      <c r="D27" s="449"/>
      <c r="E27" s="450" t="s">
        <v>217</v>
      </c>
      <c r="F27" s="359">
        <v>10000</v>
      </c>
      <c r="H27" s="381"/>
    </row>
    <row r="28" spans="1:9" ht="18" customHeight="1">
      <c r="A28" s="379" t="s">
        <v>30</v>
      </c>
      <c r="B28" s="343">
        <v>80000</v>
      </c>
      <c r="C28" s="343">
        <f>H30</f>
        <v>28300</v>
      </c>
      <c r="D28" s="446">
        <f>B28-C28</f>
        <v>51700</v>
      </c>
      <c r="E28" s="389" t="s">
        <v>31</v>
      </c>
      <c r="F28" s="346">
        <v>15040</v>
      </c>
      <c r="I28" s="331">
        <v>1480</v>
      </c>
    </row>
    <row r="29" spans="1:6" ht="18" customHeight="1">
      <c r="A29" s="379"/>
      <c r="B29" s="416"/>
      <c r="C29" s="416"/>
      <c r="D29" s="446"/>
      <c r="E29" s="367" t="s">
        <v>81</v>
      </c>
      <c r="F29" s="346">
        <v>6680</v>
      </c>
    </row>
    <row r="30" spans="1:8" ht="18" customHeight="1">
      <c r="A30" s="379"/>
      <c r="B30" s="416"/>
      <c r="C30" s="416"/>
      <c r="D30" s="446"/>
      <c r="E30" s="367" t="s">
        <v>202</v>
      </c>
      <c r="F30" s="346">
        <v>6580</v>
      </c>
      <c r="H30" s="381">
        <f>SUM(F28:F30)</f>
        <v>28300</v>
      </c>
    </row>
    <row r="31" spans="1:8" ht="18" customHeight="1">
      <c r="A31" s="451" t="s">
        <v>33</v>
      </c>
      <c r="B31" s="452">
        <v>10000</v>
      </c>
      <c r="C31" s="452">
        <f>H31</f>
        <v>13100</v>
      </c>
      <c r="D31" s="453">
        <f>B31-C31</f>
        <v>-3100</v>
      </c>
      <c r="E31" s="363" t="s">
        <v>87</v>
      </c>
      <c r="F31" s="364">
        <v>13100</v>
      </c>
      <c r="H31" s="381">
        <f>F31</f>
        <v>13100</v>
      </c>
    </row>
    <row r="32" spans="1:8" ht="18" customHeight="1">
      <c r="A32" s="451" t="s">
        <v>35</v>
      </c>
      <c r="B32" s="454">
        <v>71000</v>
      </c>
      <c r="C32" s="454">
        <f>H32</f>
        <v>740</v>
      </c>
      <c r="D32" s="453">
        <f>B32-C32</f>
        <v>70260</v>
      </c>
      <c r="E32" s="455" t="s">
        <v>35</v>
      </c>
      <c r="F32" s="364">
        <v>740</v>
      </c>
      <c r="H32" s="381">
        <f>F32</f>
        <v>740</v>
      </c>
    </row>
    <row r="33" spans="1:9" ht="18" customHeight="1">
      <c r="A33" s="379" t="s">
        <v>36</v>
      </c>
      <c r="B33" s="343">
        <v>320000</v>
      </c>
      <c r="C33" s="343">
        <f>H33</f>
        <v>408808</v>
      </c>
      <c r="D33" s="446">
        <f>B33-C33</f>
        <v>-88808</v>
      </c>
      <c r="E33" s="367" t="s">
        <v>218</v>
      </c>
      <c r="F33" s="346">
        <v>120728</v>
      </c>
      <c r="H33" s="381">
        <f>SUM(F33:F36)</f>
        <v>408808</v>
      </c>
      <c r="I33" s="331">
        <v>101388</v>
      </c>
    </row>
    <row r="34" spans="1:6" ht="18" customHeight="1">
      <c r="A34" s="379"/>
      <c r="B34" s="416"/>
      <c r="C34" s="416"/>
      <c r="D34" s="446"/>
      <c r="E34" s="367" t="s">
        <v>219</v>
      </c>
      <c r="F34" s="346">
        <v>189000</v>
      </c>
    </row>
    <row r="35" spans="1:12" ht="18" customHeight="1">
      <c r="A35" s="379"/>
      <c r="B35" s="416"/>
      <c r="C35" s="416"/>
      <c r="D35" s="446"/>
      <c r="E35" s="367" t="s">
        <v>251</v>
      </c>
      <c r="F35" s="346">
        <v>94250</v>
      </c>
      <c r="I35" s="331">
        <v>17780</v>
      </c>
      <c r="L35" s="331">
        <v>479</v>
      </c>
    </row>
    <row r="36" spans="1:12" ht="18" customHeight="1">
      <c r="A36" s="379"/>
      <c r="B36" s="416"/>
      <c r="C36" s="416"/>
      <c r="D36" s="446"/>
      <c r="E36" s="367" t="s">
        <v>77</v>
      </c>
      <c r="F36" s="359">
        <v>4830</v>
      </c>
      <c r="L36" s="331">
        <v>311</v>
      </c>
    </row>
    <row r="37" spans="1:12" ht="18" customHeight="1">
      <c r="A37" s="444" t="s">
        <v>38</v>
      </c>
      <c r="B37" s="438">
        <v>85000</v>
      </c>
      <c r="C37" s="438">
        <f>H37</f>
        <v>38874</v>
      </c>
      <c r="D37" s="445">
        <f>B37-C37</f>
        <v>46126</v>
      </c>
      <c r="E37" s="439" t="s">
        <v>224</v>
      </c>
      <c r="F37" s="353">
        <v>2720</v>
      </c>
      <c r="H37" s="381">
        <f>SUM(F37:F42)</f>
        <v>38874</v>
      </c>
      <c r="L37" s="334">
        <v>8200</v>
      </c>
    </row>
    <row r="38" spans="1:12" ht="18" customHeight="1">
      <c r="A38" s="379"/>
      <c r="B38" s="343"/>
      <c r="C38" s="343"/>
      <c r="D38" s="446"/>
      <c r="E38" s="367" t="s">
        <v>227</v>
      </c>
      <c r="F38" s="346">
        <v>7180</v>
      </c>
      <c r="H38" s="381"/>
      <c r="L38" s="334">
        <v>100</v>
      </c>
    </row>
    <row r="39" spans="1:12" ht="18" customHeight="1">
      <c r="A39" s="379"/>
      <c r="B39" s="416"/>
      <c r="C39" s="416"/>
      <c r="D39" s="446"/>
      <c r="E39" s="367" t="s">
        <v>226</v>
      </c>
      <c r="F39" s="346">
        <v>5439</v>
      </c>
      <c r="L39" s="334">
        <v>5439</v>
      </c>
    </row>
    <row r="40" spans="1:12" ht="18" customHeight="1">
      <c r="A40" s="379"/>
      <c r="B40" s="416"/>
      <c r="C40" s="416"/>
      <c r="D40" s="446"/>
      <c r="E40" s="367" t="s">
        <v>225</v>
      </c>
      <c r="F40" s="346">
        <v>9555</v>
      </c>
      <c r="L40" s="334">
        <v>340</v>
      </c>
    </row>
    <row r="41" spans="1:12" ht="18" customHeight="1">
      <c r="A41" s="379"/>
      <c r="B41" s="416"/>
      <c r="C41" s="416"/>
      <c r="D41" s="446"/>
      <c r="E41" s="367" t="s">
        <v>228</v>
      </c>
      <c r="F41" s="346">
        <v>13190</v>
      </c>
      <c r="L41" s="334">
        <v>9555</v>
      </c>
    </row>
    <row r="42" spans="1:12" ht="18" customHeight="1">
      <c r="A42" s="379"/>
      <c r="B42" s="416"/>
      <c r="C42" s="416"/>
      <c r="D42" s="446"/>
      <c r="E42" s="367" t="s">
        <v>78</v>
      </c>
      <c r="F42" s="359">
        <v>790</v>
      </c>
      <c r="L42" s="334">
        <v>2770</v>
      </c>
    </row>
    <row r="43" spans="1:12" ht="18" customHeight="1">
      <c r="A43" s="444" t="s">
        <v>51</v>
      </c>
      <c r="B43" s="438">
        <v>10000</v>
      </c>
      <c r="C43" s="438">
        <f>H44</f>
        <v>4944</v>
      </c>
      <c r="D43" s="445">
        <f>B43-C43</f>
        <v>5056</v>
      </c>
      <c r="E43" s="439" t="s">
        <v>236</v>
      </c>
      <c r="F43" s="353">
        <v>880</v>
      </c>
      <c r="L43" s="334">
        <v>4540</v>
      </c>
    </row>
    <row r="44" spans="1:12" ht="18" customHeight="1">
      <c r="A44" s="447" t="s">
        <v>164</v>
      </c>
      <c r="B44" s="448"/>
      <c r="C44" s="448"/>
      <c r="D44" s="449"/>
      <c r="E44" s="425" t="s">
        <v>85</v>
      </c>
      <c r="F44" s="359">
        <v>4064</v>
      </c>
      <c r="H44" s="381">
        <f>SUM(F43:F44)</f>
        <v>4944</v>
      </c>
      <c r="L44" s="334">
        <v>4110</v>
      </c>
    </row>
    <row r="45" spans="1:12" ht="18" customHeight="1">
      <c r="A45" s="456" t="s">
        <v>53</v>
      </c>
      <c r="B45" s="438">
        <v>7000</v>
      </c>
      <c r="C45" s="438">
        <v>7329</v>
      </c>
      <c r="D45" s="445">
        <f>B45-C45</f>
        <v>-329</v>
      </c>
      <c r="E45" s="439" t="s">
        <v>88</v>
      </c>
      <c r="F45" s="346">
        <v>3495</v>
      </c>
      <c r="G45" s="378"/>
      <c r="H45" s="381">
        <f>SUM(F45:F46)</f>
        <v>7329</v>
      </c>
      <c r="L45" s="334">
        <f>SUM(L35:L44)</f>
        <v>35844</v>
      </c>
    </row>
    <row r="46" spans="1:7" ht="18" customHeight="1">
      <c r="A46" s="457"/>
      <c r="B46" s="458"/>
      <c r="C46" s="458"/>
      <c r="D46" s="449"/>
      <c r="E46" s="425" t="s">
        <v>221</v>
      </c>
      <c r="F46" s="359">
        <v>3834</v>
      </c>
      <c r="G46" s="378"/>
    </row>
    <row r="47" spans="1:7" ht="18" customHeight="1">
      <c r="A47" s="457" t="s">
        <v>55</v>
      </c>
      <c r="B47" s="452">
        <v>80000</v>
      </c>
      <c r="C47" s="452">
        <v>0</v>
      </c>
      <c r="D47" s="459">
        <f>B47-C47</f>
        <v>80000</v>
      </c>
      <c r="E47" s="425"/>
      <c r="F47" s="359"/>
      <c r="G47" s="378"/>
    </row>
    <row r="48" spans="1:6" ht="18" customHeight="1">
      <c r="A48" s="368" t="s">
        <v>22</v>
      </c>
      <c r="B48" s="356">
        <f>SUM(B23:B47)</f>
        <v>882000</v>
      </c>
      <c r="C48" s="356">
        <f>SUM(C23:C47)</f>
        <v>770095</v>
      </c>
      <c r="D48" s="357">
        <f>SUM(D23:D47)</f>
        <v>111905</v>
      </c>
      <c r="E48" s="413"/>
      <c r="F48" s="414"/>
    </row>
    <row r="49" spans="1:6" ht="18" customHeight="1">
      <c r="A49" s="378"/>
      <c r="B49" s="431"/>
      <c r="C49" s="432"/>
      <c r="D49" s="463"/>
      <c r="E49" s="463"/>
      <c r="F49" s="330"/>
    </row>
    <row r="50" spans="1:7" ht="13.5">
      <c r="A50" s="460" t="s">
        <v>247</v>
      </c>
      <c r="B50" s="460"/>
      <c r="C50" s="460"/>
      <c r="D50" s="460"/>
      <c r="E50" s="460"/>
      <c r="F50" s="460"/>
      <c r="G50" s="378"/>
    </row>
    <row r="51" spans="1:7" ht="13.5">
      <c r="A51" s="378"/>
      <c r="B51" s="378"/>
      <c r="C51" s="378"/>
      <c r="D51" s="378"/>
      <c r="E51" s="330"/>
      <c r="F51" s="330"/>
      <c r="G51" s="378"/>
    </row>
    <row r="52" spans="1:7" ht="13.5">
      <c r="A52" s="378"/>
      <c r="B52" s="378"/>
      <c r="C52" s="378"/>
      <c r="D52" s="378"/>
      <c r="E52" s="330"/>
      <c r="F52" s="330"/>
      <c r="G52" s="378"/>
    </row>
    <row r="53" spans="1:7" ht="13.5">
      <c r="A53" s="378"/>
      <c r="B53" s="378"/>
      <c r="C53" s="378"/>
      <c r="D53" s="378"/>
      <c r="E53" s="330"/>
      <c r="F53" s="330"/>
      <c r="G53" s="378"/>
    </row>
    <row r="54" spans="1:7" ht="13.5">
      <c r="A54" s="378"/>
      <c r="B54" s="378"/>
      <c r="C54" s="378"/>
      <c r="D54" s="378"/>
      <c r="E54" s="330"/>
      <c r="F54" s="330"/>
      <c r="G54" s="378"/>
    </row>
    <row r="55" spans="1:7" ht="13.5">
      <c r="A55" s="378"/>
      <c r="B55" s="378"/>
      <c r="C55" s="378"/>
      <c r="D55" s="378"/>
      <c r="E55" s="330"/>
      <c r="F55" s="330"/>
      <c r="G55" s="378"/>
    </row>
    <row r="56" spans="1:7" ht="13.5">
      <c r="A56" s="378"/>
      <c r="B56" s="378"/>
      <c r="C56" s="378"/>
      <c r="D56" s="378"/>
      <c r="E56" s="330"/>
      <c r="F56" s="330"/>
      <c r="G56" s="378"/>
    </row>
    <row r="57" spans="1:7" ht="13.5">
      <c r="A57" s="378"/>
      <c r="B57" s="378"/>
      <c r="C57" s="378"/>
      <c r="D57" s="378"/>
      <c r="E57" s="330"/>
      <c r="F57" s="330"/>
      <c r="G57" s="378"/>
    </row>
    <row r="58" spans="1:7" ht="13.5">
      <c r="A58" s="378"/>
      <c r="B58" s="378"/>
      <c r="C58" s="378"/>
      <c r="D58" s="378"/>
      <c r="E58" s="378"/>
      <c r="F58" s="378"/>
      <c r="G58" s="378"/>
    </row>
  </sheetData>
  <sheetProtection/>
  <mergeCells count="2">
    <mergeCell ref="A2:F2"/>
    <mergeCell ref="D49:E49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40">
      <selection activeCell="A53" sqref="A53:IV53"/>
    </sheetView>
  </sheetViews>
  <sheetFormatPr defaultColWidth="9.00390625" defaultRowHeight="13.5"/>
  <cols>
    <col min="1" max="1" width="13.125" style="331" customWidth="1"/>
    <col min="2" max="2" width="13.125" style="334" customWidth="1"/>
    <col min="3" max="4" width="11.625" style="331" customWidth="1"/>
    <col min="5" max="5" width="33.125" style="331" customWidth="1"/>
    <col min="6" max="6" width="8.625" style="331" customWidth="1"/>
    <col min="7" max="7" width="11.00390625" style="331" bestFit="1" customWidth="1"/>
    <col min="8" max="8" width="10.625" style="331" bestFit="1" customWidth="1"/>
    <col min="9" max="16384" width="9.00390625" style="331" customWidth="1"/>
  </cols>
  <sheetData>
    <row r="1" spans="1:6" ht="18">
      <c r="A1" s="462" t="s">
        <v>213</v>
      </c>
      <c r="B1" s="462"/>
      <c r="C1" s="462"/>
      <c r="D1" s="462"/>
      <c r="E1" s="462"/>
      <c r="F1" s="462"/>
    </row>
    <row r="2" spans="1:6" ht="13.5" customHeight="1">
      <c r="A2" s="332"/>
      <c r="B2" s="333"/>
      <c r="C2" s="332"/>
      <c r="D2" s="332"/>
      <c r="E2" s="332"/>
      <c r="F2" s="332"/>
    </row>
    <row r="3" spans="3:6" ht="13.5" customHeight="1">
      <c r="C3" s="335"/>
      <c r="D3" s="335"/>
      <c r="E3" s="335"/>
      <c r="F3" s="335" t="s">
        <v>163</v>
      </c>
    </row>
    <row r="4" spans="3:6" ht="13.5" customHeight="1">
      <c r="C4" s="335"/>
      <c r="D4" s="335"/>
      <c r="E4" s="335"/>
      <c r="F4" s="335" t="s">
        <v>196</v>
      </c>
    </row>
    <row r="5" spans="1:6" ht="13.5" customHeight="1">
      <c r="A5" s="331" t="s">
        <v>3</v>
      </c>
      <c r="E5" s="336"/>
      <c r="F5" s="336" t="s">
        <v>4</v>
      </c>
    </row>
    <row r="6" spans="1:6" ht="18" customHeight="1">
      <c r="A6" s="337" t="s">
        <v>5</v>
      </c>
      <c r="B6" s="338" t="s">
        <v>6</v>
      </c>
      <c r="C6" s="337" t="s">
        <v>7</v>
      </c>
      <c r="D6" s="337" t="s">
        <v>8</v>
      </c>
      <c r="E6" s="339" t="s">
        <v>9</v>
      </c>
      <c r="F6" s="340"/>
    </row>
    <row r="7" spans="1:7" ht="16.5" customHeight="1">
      <c r="A7" s="341" t="s">
        <v>10</v>
      </c>
      <c r="B7" s="342">
        <v>300000</v>
      </c>
      <c r="C7" s="343">
        <f>SUM(F7:F9)</f>
        <v>312000</v>
      </c>
      <c r="D7" s="344">
        <f>C7-B7</f>
        <v>12000</v>
      </c>
      <c r="E7" s="345" t="s">
        <v>222</v>
      </c>
      <c r="F7" s="346">
        <v>226000</v>
      </c>
      <c r="G7" s="334"/>
    </row>
    <row r="8" spans="1:7" ht="16.5" customHeight="1">
      <c r="A8" s="341" t="s">
        <v>12</v>
      </c>
      <c r="B8" s="342"/>
      <c r="C8" s="347"/>
      <c r="D8" s="344"/>
      <c r="E8" s="345" t="s">
        <v>214</v>
      </c>
      <c r="F8" s="346">
        <v>15500</v>
      </c>
      <c r="G8" s="334"/>
    </row>
    <row r="9" spans="1:7" ht="16.5" customHeight="1">
      <c r="A9" s="341"/>
      <c r="B9" s="342"/>
      <c r="C9" s="347"/>
      <c r="D9" s="344"/>
      <c r="E9" s="345" t="s">
        <v>223</v>
      </c>
      <c r="F9" s="346">
        <v>70500</v>
      </c>
      <c r="G9" s="334"/>
    </row>
    <row r="10" spans="1:6" ht="16.5" customHeight="1">
      <c r="A10" s="348" t="s">
        <v>15</v>
      </c>
      <c r="B10" s="349">
        <v>300000</v>
      </c>
      <c r="C10" s="350">
        <f>SUM(F10:F11)</f>
        <v>300000</v>
      </c>
      <c r="D10" s="351">
        <f>C10-B10</f>
        <v>0</v>
      </c>
      <c r="E10" s="352" t="s">
        <v>16</v>
      </c>
      <c r="F10" s="353">
        <v>200000</v>
      </c>
    </row>
    <row r="11" spans="1:6" ht="16.5" customHeight="1">
      <c r="A11" s="354"/>
      <c r="B11" s="355"/>
      <c r="C11" s="356"/>
      <c r="D11" s="357"/>
      <c r="E11" s="358" t="s">
        <v>17</v>
      </c>
      <c r="F11" s="359">
        <v>100000</v>
      </c>
    </row>
    <row r="12" spans="1:6" ht="16.5" customHeight="1">
      <c r="A12" s="354" t="s">
        <v>167</v>
      </c>
      <c r="B12" s="355">
        <v>100000</v>
      </c>
      <c r="C12" s="356">
        <f>SUM(F12)</f>
        <v>100000</v>
      </c>
      <c r="D12" s="344">
        <f>C12-B12</f>
        <v>0</v>
      </c>
      <c r="E12" s="358" t="s">
        <v>167</v>
      </c>
      <c r="F12" s="359">
        <v>100000</v>
      </c>
    </row>
    <row r="13" spans="1:6" ht="18" customHeight="1">
      <c r="A13" s="360" t="s">
        <v>18</v>
      </c>
      <c r="B13" s="361">
        <v>1272</v>
      </c>
      <c r="C13" s="362">
        <f>F13</f>
        <v>69</v>
      </c>
      <c r="D13" s="351">
        <f>C13-B13</f>
        <v>-1203</v>
      </c>
      <c r="E13" s="363" t="s">
        <v>19</v>
      </c>
      <c r="F13" s="364">
        <v>69</v>
      </c>
    </row>
    <row r="14" spans="1:6" ht="18" customHeight="1">
      <c r="A14" s="365" t="s">
        <v>20</v>
      </c>
      <c r="B14" s="366">
        <v>180728</v>
      </c>
      <c r="C14" s="356">
        <f>F14</f>
        <v>180728</v>
      </c>
      <c r="D14" s="351">
        <f>C14-B14</f>
        <v>0</v>
      </c>
      <c r="E14" s="367" t="s">
        <v>21</v>
      </c>
      <c r="F14" s="346">
        <v>180728</v>
      </c>
    </row>
    <row r="15" spans="1:6" ht="18" customHeight="1">
      <c r="A15" s="368" t="s">
        <v>22</v>
      </c>
      <c r="B15" s="369">
        <f>SUM(B7:B14)</f>
        <v>882000</v>
      </c>
      <c r="C15" s="356">
        <f>SUM(C7:C14)</f>
        <v>892797</v>
      </c>
      <c r="D15" s="370">
        <f>C15-B15</f>
        <v>10797</v>
      </c>
      <c r="E15" s="371"/>
      <c r="F15" s="372"/>
    </row>
    <row r="16" ht="18" customHeight="1"/>
    <row r="17" spans="1:6" ht="18" customHeight="1">
      <c r="A17" s="331" t="s">
        <v>23</v>
      </c>
      <c r="E17" s="373"/>
      <c r="F17" s="336" t="s">
        <v>4</v>
      </c>
    </row>
    <row r="18" spans="1:6" ht="18" customHeight="1">
      <c r="A18" s="337" t="s">
        <v>5</v>
      </c>
      <c r="B18" s="374" t="s">
        <v>6</v>
      </c>
      <c r="C18" s="375" t="s">
        <v>7</v>
      </c>
      <c r="D18" s="375" t="s">
        <v>25</v>
      </c>
      <c r="E18" s="339" t="s">
        <v>9</v>
      </c>
      <c r="F18" s="340"/>
    </row>
    <row r="19" spans="1:6" s="378" customFormat="1" ht="18" customHeight="1">
      <c r="A19" s="375" t="s">
        <v>26</v>
      </c>
      <c r="B19" s="374"/>
      <c r="C19" s="375"/>
      <c r="D19" s="375"/>
      <c r="E19" s="376"/>
      <c r="F19" s="377"/>
    </row>
    <row r="20" spans="1:7" ht="15" customHeight="1">
      <c r="A20" s="379" t="s">
        <v>27</v>
      </c>
      <c r="B20" s="380">
        <v>139000</v>
      </c>
      <c r="C20" s="343">
        <f>SUM(F20:F21)</f>
        <v>178000</v>
      </c>
      <c r="D20" s="344">
        <f>B20-C20</f>
        <v>-39000</v>
      </c>
      <c r="E20" s="367" t="s">
        <v>237</v>
      </c>
      <c r="F20" s="346">
        <v>31000</v>
      </c>
      <c r="G20" s="381"/>
    </row>
    <row r="21" spans="1:6" ht="15" customHeight="1">
      <c r="A21" s="379"/>
      <c r="B21" s="380"/>
      <c r="C21" s="382"/>
      <c r="D21" s="344"/>
      <c r="E21" s="383" t="s">
        <v>76</v>
      </c>
      <c r="F21" s="384">
        <v>147000</v>
      </c>
    </row>
    <row r="22" spans="1:7" ht="15" customHeight="1">
      <c r="A22" s="385" t="s">
        <v>30</v>
      </c>
      <c r="B22" s="386">
        <v>75000</v>
      </c>
      <c r="C22" s="387">
        <f>SUM(F22:F23)</f>
        <v>21720</v>
      </c>
      <c r="D22" s="388">
        <f>B22-C22</f>
        <v>53280</v>
      </c>
      <c r="E22" s="389" t="s">
        <v>31</v>
      </c>
      <c r="F22" s="346">
        <v>15040</v>
      </c>
      <c r="G22" s="381"/>
    </row>
    <row r="23" spans="1:6" ht="15" customHeight="1">
      <c r="A23" s="390"/>
      <c r="B23" s="391"/>
      <c r="C23" s="392"/>
      <c r="D23" s="393"/>
      <c r="E23" s="367" t="s">
        <v>81</v>
      </c>
      <c r="F23" s="346">
        <v>6680</v>
      </c>
    </row>
    <row r="24" spans="1:6" ht="18" customHeight="1">
      <c r="A24" s="394" t="s">
        <v>33</v>
      </c>
      <c r="B24" s="395">
        <v>1000</v>
      </c>
      <c r="C24" s="387">
        <f>SUM(F24:F25)</f>
        <v>1220</v>
      </c>
      <c r="D24" s="388">
        <f>B24-C24</f>
        <v>-220</v>
      </c>
      <c r="E24" s="396" t="s">
        <v>34</v>
      </c>
      <c r="F24" s="397">
        <v>800</v>
      </c>
    </row>
    <row r="25" spans="1:6" ht="18" customHeight="1">
      <c r="A25" s="398"/>
      <c r="B25" s="399"/>
      <c r="C25" s="400"/>
      <c r="D25" s="393"/>
      <c r="E25" s="401" t="s">
        <v>151</v>
      </c>
      <c r="F25" s="384">
        <v>420</v>
      </c>
    </row>
    <row r="26" spans="1:6" ht="18" customHeight="1">
      <c r="A26" s="402" t="s">
        <v>35</v>
      </c>
      <c r="B26" s="403">
        <v>1000</v>
      </c>
      <c r="C26" s="404">
        <f>SUM(F26)</f>
        <v>740</v>
      </c>
      <c r="D26" s="405">
        <f>B26-C26</f>
        <v>260</v>
      </c>
      <c r="E26" s="406" t="s">
        <v>35</v>
      </c>
      <c r="F26" s="407">
        <v>740</v>
      </c>
    </row>
    <row r="27" spans="1:6" ht="18" customHeight="1">
      <c r="A27" s="408" t="s">
        <v>36</v>
      </c>
      <c r="B27" s="409">
        <v>15000</v>
      </c>
      <c r="C27" s="404">
        <f>SUM(F27)</f>
        <v>60364</v>
      </c>
      <c r="D27" s="410">
        <f>B27-C27</f>
        <v>-45364</v>
      </c>
      <c r="E27" s="411" t="s">
        <v>229</v>
      </c>
      <c r="F27" s="407">
        <v>60364</v>
      </c>
    </row>
    <row r="28" spans="1:6" ht="15" customHeight="1">
      <c r="A28" s="385" t="s">
        <v>38</v>
      </c>
      <c r="B28" s="386">
        <v>3000</v>
      </c>
      <c r="C28" s="387">
        <f>SUM(F28:F29)</f>
        <v>14930</v>
      </c>
      <c r="D28" s="388">
        <f>B28-C28</f>
        <v>-11930</v>
      </c>
      <c r="E28" s="396" t="s">
        <v>39</v>
      </c>
      <c r="F28" s="397">
        <v>14535</v>
      </c>
    </row>
    <row r="29" spans="1:6" ht="15" customHeight="1">
      <c r="A29" s="390"/>
      <c r="B29" s="391"/>
      <c r="C29" s="392"/>
      <c r="D29" s="344"/>
      <c r="E29" s="383" t="s">
        <v>40</v>
      </c>
      <c r="F29" s="384">
        <v>395</v>
      </c>
    </row>
    <row r="30" spans="1:6" ht="18" customHeight="1">
      <c r="A30" s="368" t="s">
        <v>41</v>
      </c>
      <c r="B30" s="369">
        <f>SUM(B20:B29)</f>
        <v>234000</v>
      </c>
      <c r="C30" s="356">
        <f>SUM(C20:C29)</f>
        <v>276974</v>
      </c>
      <c r="D30" s="412">
        <f>B30-C30</f>
        <v>-42974</v>
      </c>
      <c r="E30" s="413"/>
      <c r="F30" s="414"/>
    </row>
    <row r="31" spans="1:6" s="378" customFormat="1" ht="18" customHeight="1">
      <c r="A31" s="375" t="s">
        <v>42</v>
      </c>
      <c r="B31" s="374"/>
      <c r="C31" s="375"/>
      <c r="D31" s="375"/>
      <c r="E31" s="376"/>
      <c r="F31" s="377"/>
    </row>
    <row r="32" spans="1:7" ht="15" customHeight="1">
      <c r="A32" s="379" t="s">
        <v>27</v>
      </c>
      <c r="B32" s="380">
        <v>80000</v>
      </c>
      <c r="C32" s="382">
        <f>SUM(F32:F34)</f>
        <v>90000</v>
      </c>
      <c r="D32" s="344">
        <f>B32-C32</f>
        <v>-10000</v>
      </c>
      <c r="E32" s="415" t="s">
        <v>215</v>
      </c>
      <c r="F32" s="346">
        <v>40000</v>
      </c>
      <c r="G32" s="381"/>
    </row>
    <row r="33" spans="1:6" ht="15" customHeight="1">
      <c r="A33" s="379"/>
      <c r="B33" s="380"/>
      <c r="C33" s="416"/>
      <c r="D33" s="344"/>
      <c r="E33" s="367" t="s">
        <v>216</v>
      </c>
      <c r="F33" s="346">
        <v>40000</v>
      </c>
    </row>
    <row r="34" spans="1:6" ht="15" customHeight="1">
      <c r="A34" s="379"/>
      <c r="B34" s="380"/>
      <c r="C34" s="416"/>
      <c r="D34" s="344"/>
      <c r="E34" s="401" t="s">
        <v>217</v>
      </c>
      <c r="F34" s="384">
        <v>10000</v>
      </c>
    </row>
    <row r="35" spans="1:6" ht="18" customHeight="1">
      <c r="A35" s="408" t="s">
        <v>30</v>
      </c>
      <c r="B35" s="409">
        <v>5000</v>
      </c>
      <c r="C35" s="417">
        <f>F35</f>
        <v>6580</v>
      </c>
      <c r="D35" s="410">
        <f>B35-C35</f>
        <v>-1580</v>
      </c>
      <c r="E35" s="367" t="s">
        <v>202</v>
      </c>
      <c r="F35" s="346">
        <v>6580</v>
      </c>
    </row>
    <row r="36" spans="1:6" ht="18" customHeight="1">
      <c r="A36" s="394" t="s">
        <v>33</v>
      </c>
      <c r="B36" s="395">
        <v>9000</v>
      </c>
      <c r="C36" s="418">
        <f>SUM(F36:F37)</f>
        <v>11880</v>
      </c>
      <c r="D36" s="388">
        <f>B36-C36</f>
        <v>-2880</v>
      </c>
      <c r="E36" s="396" t="s">
        <v>230</v>
      </c>
      <c r="F36" s="397">
        <v>10200</v>
      </c>
    </row>
    <row r="37" spans="1:6" ht="18" customHeight="1">
      <c r="A37" s="398"/>
      <c r="B37" s="399"/>
      <c r="C37" s="392"/>
      <c r="D37" s="393"/>
      <c r="E37" s="401" t="s">
        <v>151</v>
      </c>
      <c r="F37" s="384">
        <v>1680</v>
      </c>
    </row>
    <row r="38" spans="1:6" ht="18" customHeight="1">
      <c r="A38" s="402" t="s">
        <v>35</v>
      </c>
      <c r="B38" s="403">
        <v>70000</v>
      </c>
      <c r="C38" s="404">
        <f>SUM(F38:F38)</f>
        <v>0</v>
      </c>
      <c r="D38" s="405">
        <f>B38-C38</f>
        <v>70000</v>
      </c>
      <c r="E38" s="406" t="s">
        <v>35</v>
      </c>
      <c r="F38" s="407">
        <v>0</v>
      </c>
    </row>
    <row r="39" spans="1:8" ht="15" customHeight="1">
      <c r="A39" s="385" t="s">
        <v>36</v>
      </c>
      <c r="B39" s="386">
        <v>305000</v>
      </c>
      <c r="C39" s="387">
        <f>SUM(F39:F42)</f>
        <v>348444</v>
      </c>
      <c r="D39" s="388">
        <f>B39-C39</f>
        <v>-43444</v>
      </c>
      <c r="E39" s="396" t="s">
        <v>231</v>
      </c>
      <c r="F39" s="397">
        <v>60364</v>
      </c>
      <c r="G39" s="381"/>
      <c r="H39" s="381"/>
    </row>
    <row r="40" spans="1:6" ht="15" customHeight="1">
      <c r="A40" s="379"/>
      <c r="B40" s="380"/>
      <c r="C40" s="416"/>
      <c r="D40" s="344"/>
      <c r="E40" s="367" t="s">
        <v>219</v>
      </c>
      <c r="F40" s="346">
        <v>189000</v>
      </c>
    </row>
    <row r="41" spans="1:6" ht="15" customHeight="1">
      <c r="A41" s="379"/>
      <c r="B41" s="380"/>
      <c r="C41" s="416"/>
      <c r="D41" s="344"/>
      <c r="E41" s="367" t="s">
        <v>220</v>
      </c>
      <c r="F41" s="346">
        <v>94250</v>
      </c>
    </row>
    <row r="42" spans="1:6" ht="15" customHeight="1">
      <c r="A42" s="390"/>
      <c r="B42" s="391"/>
      <c r="C42" s="392"/>
      <c r="D42" s="393"/>
      <c r="E42" s="367" t="s">
        <v>77</v>
      </c>
      <c r="F42" s="346">
        <v>4830</v>
      </c>
    </row>
    <row r="43" spans="1:6" ht="15" customHeight="1">
      <c r="A43" s="385" t="s">
        <v>38</v>
      </c>
      <c r="B43" s="386">
        <v>82000</v>
      </c>
      <c r="C43" s="387">
        <f>SUM(F43:F44)</f>
        <v>23944</v>
      </c>
      <c r="D43" s="388">
        <f>B43-C43</f>
        <v>58056</v>
      </c>
      <c r="E43" s="396" t="s">
        <v>39</v>
      </c>
      <c r="F43" s="397">
        <v>23549</v>
      </c>
    </row>
    <row r="44" spans="1:6" ht="15" customHeight="1">
      <c r="A44" s="390"/>
      <c r="B44" s="391"/>
      <c r="C44" s="392"/>
      <c r="D44" s="393"/>
      <c r="E44" s="383" t="s">
        <v>40</v>
      </c>
      <c r="F44" s="384">
        <v>395</v>
      </c>
    </row>
    <row r="45" spans="1:6" s="378" customFormat="1" ht="15" customHeight="1">
      <c r="A45" s="385" t="s">
        <v>51</v>
      </c>
      <c r="B45" s="386">
        <v>10000</v>
      </c>
      <c r="C45" s="387">
        <f>SUM(F45:F46)</f>
        <v>4944</v>
      </c>
      <c r="D45" s="388">
        <f>B45-C45</f>
        <v>5056</v>
      </c>
      <c r="E45" s="419" t="s">
        <v>176</v>
      </c>
      <c r="F45" s="397">
        <v>4064</v>
      </c>
    </row>
    <row r="46" spans="1:6" s="378" customFormat="1" ht="15" customHeight="1">
      <c r="A46" s="390" t="s">
        <v>52</v>
      </c>
      <c r="B46" s="391"/>
      <c r="C46" s="392"/>
      <c r="D46" s="393"/>
      <c r="E46" s="401" t="s">
        <v>232</v>
      </c>
      <c r="F46" s="384">
        <v>880</v>
      </c>
    </row>
    <row r="47" spans="1:6" ht="18" customHeight="1">
      <c r="A47" s="420" t="s">
        <v>53</v>
      </c>
      <c r="B47" s="386">
        <v>7000</v>
      </c>
      <c r="C47" s="387">
        <f>SUM(F47:F48)</f>
        <v>7329</v>
      </c>
      <c r="D47" s="388">
        <f>B47-C47</f>
        <v>-329</v>
      </c>
      <c r="E47" s="415" t="s">
        <v>88</v>
      </c>
      <c r="F47" s="346">
        <v>3495</v>
      </c>
    </row>
    <row r="48" spans="1:6" ht="18" customHeight="1">
      <c r="A48" s="341"/>
      <c r="B48" s="421"/>
      <c r="C48" s="343"/>
      <c r="D48" s="344"/>
      <c r="E48" s="401" t="s">
        <v>221</v>
      </c>
      <c r="F48" s="384">
        <v>3834</v>
      </c>
    </row>
    <row r="49" spans="1:6" ht="18" customHeight="1">
      <c r="A49" s="422" t="s">
        <v>55</v>
      </c>
      <c r="B49" s="423">
        <v>80000</v>
      </c>
      <c r="C49" s="424">
        <v>0</v>
      </c>
      <c r="D49" s="412">
        <f>B49-C49</f>
        <v>80000</v>
      </c>
      <c r="E49" s="425"/>
      <c r="F49" s="359"/>
    </row>
    <row r="50" spans="1:6" ht="18" customHeight="1">
      <c r="A50" s="368" t="s">
        <v>56</v>
      </c>
      <c r="B50" s="369">
        <f>SUM(B32:B49)</f>
        <v>648000</v>
      </c>
      <c r="C50" s="356">
        <f>SUM(C32:C49)</f>
        <v>493121</v>
      </c>
      <c r="D50" s="370">
        <f>B50-C50</f>
        <v>154879</v>
      </c>
      <c r="E50" s="413"/>
      <c r="F50" s="414"/>
    </row>
    <row r="51" spans="1:6" ht="18" customHeight="1">
      <c r="A51" s="337" t="s">
        <v>57</v>
      </c>
      <c r="B51" s="426">
        <f>B30+B50</f>
        <v>882000</v>
      </c>
      <c r="C51" s="426">
        <f>C30+C50</f>
        <v>770095</v>
      </c>
      <c r="D51" s="426">
        <f>D30+D50</f>
        <v>111905</v>
      </c>
      <c r="E51" s="371"/>
      <c r="F51" s="372"/>
    </row>
    <row r="52" spans="1:6" ht="12" customHeight="1">
      <c r="A52" s="427"/>
      <c r="B52" s="428"/>
      <c r="C52" s="429"/>
      <c r="D52" s="430"/>
      <c r="E52" s="330"/>
      <c r="F52" s="330"/>
    </row>
    <row r="53" spans="1:6" ht="18" customHeight="1">
      <c r="A53" s="378"/>
      <c r="B53" s="431" t="s">
        <v>58</v>
      </c>
      <c r="C53" s="432">
        <f>C15-C51</f>
        <v>122702</v>
      </c>
      <c r="D53" s="463" t="s">
        <v>238</v>
      </c>
      <c r="E53" s="463"/>
      <c r="F53" s="330"/>
    </row>
    <row r="54" spans="1:6" ht="13.5">
      <c r="A54" s="378"/>
      <c r="B54" s="329"/>
      <c r="C54" s="378"/>
      <c r="D54" s="378"/>
      <c r="E54" s="330"/>
      <c r="F54" s="330"/>
    </row>
    <row r="55" spans="1:6" ht="13.5">
      <c r="A55" s="378"/>
      <c r="B55" s="329"/>
      <c r="C55" s="378"/>
      <c r="D55" s="378"/>
      <c r="E55" s="330"/>
      <c r="F55" s="330"/>
    </row>
    <row r="56" spans="1:6" ht="13.5">
      <c r="A56" s="378"/>
      <c r="B56" s="329"/>
      <c r="C56" s="378"/>
      <c r="D56" s="378"/>
      <c r="E56" s="330"/>
      <c r="F56" s="330"/>
    </row>
    <row r="57" spans="1:6" ht="13.5">
      <c r="A57" s="378"/>
      <c r="B57" s="329"/>
      <c r="C57" s="378"/>
      <c r="D57" s="378"/>
      <c r="E57" s="330"/>
      <c r="F57" s="330"/>
    </row>
    <row r="58" spans="1:6" ht="13.5">
      <c r="A58" s="378"/>
      <c r="B58" s="329"/>
      <c r="C58" s="378"/>
      <c r="D58" s="378"/>
      <c r="E58" s="330"/>
      <c r="F58" s="330"/>
    </row>
    <row r="59" spans="1:6" ht="13.5">
      <c r="A59" s="378"/>
      <c r="B59" s="329"/>
      <c r="C59" s="378"/>
      <c r="D59" s="378"/>
      <c r="E59" s="330"/>
      <c r="F59" s="330"/>
    </row>
    <row r="60" spans="1:6" ht="13.5">
      <c r="A60" s="378"/>
      <c r="B60" s="329"/>
      <c r="C60" s="378"/>
      <c r="D60" s="378"/>
      <c r="E60" s="330"/>
      <c r="F60" s="330"/>
    </row>
    <row r="61" spans="1:6" ht="13.5">
      <c r="A61" s="378"/>
      <c r="B61" s="329"/>
      <c r="C61" s="378"/>
      <c r="D61" s="378"/>
      <c r="E61" s="330"/>
      <c r="F61" s="330"/>
    </row>
    <row r="62" spans="1:6" ht="13.5">
      <c r="A62" s="378"/>
      <c r="B62" s="329"/>
      <c r="C62" s="378"/>
      <c r="D62" s="378"/>
      <c r="E62" s="378"/>
      <c r="F62" s="378"/>
    </row>
  </sheetData>
  <sheetProtection/>
  <mergeCells count="2">
    <mergeCell ref="A1:F1"/>
    <mergeCell ref="D53:E53"/>
  </mergeCells>
  <printOptions horizontalCentered="1"/>
  <pageMargins left="0.5905511811023623" right="0.5905511811023623" top="0.5905511811023623" bottom="0.6299212598425197" header="0.5118110236220472" footer="0.5118110236220472"/>
  <pageSetup fitToHeight="2"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3.125" style="7" customWidth="1"/>
    <col min="2" max="4" width="11.625" style="7" customWidth="1"/>
    <col min="5" max="5" width="33.125" style="7" customWidth="1"/>
    <col min="6" max="6" width="8.625" style="7" customWidth="1"/>
    <col min="7" max="7" width="2.125" style="7" customWidth="1"/>
    <col min="8" max="8" width="10.50390625" style="7" bestFit="1" customWidth="1"/>
    <col min="9" max="16384" width="9.00390625" style="7" customWidth="1"/>
  </cols>
  <sheetData>
    <row r="1" spans="1:6" ht="16.5" customHeight="1">
      <c r="A1" s="1"/>
      <c r="B1" s="3"/>
      <c r="C1" s="3"/>
      <c r="D1" s="4"/>
      <c r="E1" s="5"/>
      <c r="F1" s="162"/>
    </row>
    <row r="2" spans="1:6" ht="18" customHeight="1">
      <c r="A2" s="461" t="s">
        <v>212</v>
      </c>
      <c r="B2" s="461"/>
      <c r="C2" s="461"/>
      <c r="D2" s="461"/>
      <c r="E2" s="461"/>
      <c r="F2" s="461"/>
    </row>
    <row r="3" spans="1:6" ht="18" customHeight="1">
      <c r="A3" s="8"/>
      <c r="B3" s="8"/>
      <c r="C3" s="8"/>
      <c r="D3" s="8"/>
      <c r="E3" s="8"/>
      <c r="F3" s="8"/>
    </row>
    <row r="4" spans="2:6" ht="13.5" customHeight="1">
      <c r="B4" s="11"/>
      <c r="C4" s="11"/>
      <c r="D4" s="11"/>
      <c r="E4" s="11"/>
      <c r="F4" s="11" t="s">
        <v>163</v>
      </c>
    </row>
    <row r="5" spans="2:6" ht="13.5" customHeight="1">
      <c r="B5" s="11"/>
      <c r="C5" s="11"/>
      <c r="D5" s="11"/>
      <c r="E5" s="11"/>
      <c r="F5" s="11" t="s">
        <v>196</v>
      </c>
    </row>
    <row r="6" spans="2:6" ht="13.5" customHeight="1">
      <c r="B6" s="11"/>
      <c r="C6" s="11"/>
      <c r="D6" s="11"/>
      <c r="E6" s="11"/>
      <c r="F6" s="11"/>
    </row>
    <row r="7" spans="1:6" ht="18" customHeight="1">
      <c r="A7" s="7" t="s">
        <v>3</v>
      </c>
      <c r="E7" s="12"/>
      <c r="F7" s="12" t="s">
        <v>4</v>
      </c>
    </row>
    <row r="8" spans="1:6" ht="18" customHeight="1">
      <c r="A8" s="13" t="s">
        <v>5</v>
      </c>
      <c r="B8" s="53" t="s">
        <v>74</v>
      </c>
      <c r="C8" s="148" t="s">
        <v>75</v>
      </c>
      <c r="D8" s="53" t="s">
        <v>63</v>
      </c>
      <c r="E8" s="15" t="s">
        <v>9</v>
      </c>
      <c r="F8" s="16"/>
    </row>
    <row r="9" spans="1:8" ht="18" customHeight="1">
      <c r="A9" s="17" t="s">
        <v>10</v>
      </c>
      <c r="B9" s="19">
        <f>SUM(F10:F12)</f>
        <v>300000</v>
      </c>
      <c r="C9" s="31">
        <v>300000</v>
      </c>
      <c r="D9" s="20">
        <f>B9-C9</f>
        <v>0</v>
      </c>
      <c r="E9" s="113" t="s">
        <v>102</v>
      </c>
      <c r="F9" s="155"/>
      <c r="H9" s="10"/>
    </row>
    <row r="10" spans="1:8" ht="18" customHeight="1">
      <c r="A10" s="23"/>
      <c r="B10" s="25"/>
      <c r="C10" s="25"/>
      <c r="D10" s="26"/>
      <c r="E10" s="27" t="s">
        <v>100</v>
      </c>
      <c r="F10" s="28">
        <v>240000</v>
      </c>
      <c r="H10" s="10"/>
    </row>
    <row r="11" spans="1:8" ht="18" customHeight="1">
      <c r="A11" s="23"/>
      <c r="B11" s="25"/>
      <c r="C11" s="25"/>
      <c r="D11" s="26"/>
      <c r="E11" s="27" t="s">
        <v>101</v>
      </c>
      <c r="F11" s="28">
        <v>10000</v>
      </c>
      <c r="H11" s="10"/>
    </row>
    <row r="12" spans="1:8" ht="18" customHeight="1">
      <c r="A12" s="23"/>
      <c r="B12" s="25"/>
      <c r="C12" s="25"/>
      <c r="D12" s="26"/>
      <c r="E12" s="27" t="s">
        <v>99</v>
      </c>
      <c r="F12" s="28">
        <v>50000</v>
      </c>
      <c r="H12" s="10"/>
    </row>
    <row r="13" spans="1:6" ht="18" customHeight="1">
      <c r="A13" s="29" t="s">
        <v>15</v>
      </c>
      <c r="B13" s="31">
        <f>SUM(F13:F14)</f>
        <v>300000</v>
      </c>
      <c r="C13" s="31">
        <v>300000</v>
      </c>
      <c r="D13" s="20">
        <f>B13-C13</f>
        <v>0</v>
      </c>
      <c r="E13" s="113" t="s">
        <v>16</v>
      </c>
      <c r="F13" s="22">
        <v>200000</v>
      </c>
    </row>
    <row r="14" spans="1:6" ht="18" customHeight="1">
      <c r="A14" s="33"/>
      <c r="B14" s="35"/>
      <c r="C14" s="35"/>
      <c r="D14" s="36"/>
      <c r="E14" s="118" t="s">
        <v>64</v>
      </c>
      <c r="F14" s="38">
        <v>100000</v>
      </c>
    </row>
    <row r="15" spans="1:6" ht="18" customHeight="1">
      <c r="A15" s="33" t="s">
        <v>83</v>
      </c>
      <c r="B15" s="35">
        <f>F15</f>
        <v>100000</v>
      </c>
      <c r="C15" s="35">
        <v>100000</v>
      </c>
      <c r="D15" s="36">
        <f>B15-C15</f>
        <v>0</v>
      </c>
      <c r="E15" s="118" t="s">
        <v>84</v>
      </c>
      <c r="F15" s="38">
        <v>100000</v>
      </c>
    </row>
    <row r="16" spans="1:6" ht="18" customHeight="1">
      <c r="A16" s="39" t="s">
        <v>18</v>
      </c>
      <c r="B16" s="41">
        <v>1272</v>
      </c>
      <c r="C16" s="41">
        <v>1009</v>
      </c>
      <c r="D16" s="49">
        <f>B16-C16</f>
        <v>263</v>
      </c>
      <c r="E16" s="42" t="s">
        <v>111</v>
      </c>
      <c r="F16" s="43"/>
    </row>
    <row r="17" spans="1:6" ht="18" customHeight="1">
      <c r="A17" s="44" t="s">
        <v>20</v>
      </c>
      <c r="B17" s="35">
        <v>180728</v>
      </c>
      <c r="C17" s="35">
        <v>201991</v>
      </c>
      <c r="D17" s="49">
        <f>B17-C17</f>
        <v>-21263</v>
      </c>
      <c r="E17" s="46" t="s">
        <v>197</v>
      </c>
      <c r="F17" s="28">
        <v>180728</v>
      </c>
    </row>
    <row r="18" spans="1:6" ht="18" customHeight="1">
      <c r="A18" s="47" t="s">
        <v>22</v>
      </c>
      <c r="B18" s="35">
        <f>SUM(B9:B17)</f>
        <v>882000</v>
      </c>
      <c r="C18" s="35">
        <f>SUM(C9:C17)</f>
        <v>903000</v>
      </c>
      <c r="D18" s="36">
        <f>SUM(D9:D17)</f>
        <v>-21000</v>
      </c>
      <c r="E18" s="50"/>
      <c r="F18" s="51"/>
    </row>
    <row r="19" spans="2:6" ht="18" customHeight="1">
      <c r="B19" s="263"/>
      <c r="D19" s="147"/>
      <c r="F19" s="110"/>
    </row>
    <row r="20" ht="18" customHeight="1">
      <c r="D20" s="147"/>
    </row>
    <row r="21" spans="1:6" ht="18" customHeight="1">
      <c r="A21" s="7" t="s">
        <v>23</v>
      </c>
      <c r="E21" s="52"/>
      <c r="F21" s="12" t="s">
        <v>4</v>
      </c>
    </row>
    <row r="22" spans="1:6" ht="18" customHeight="1">
      <c r="A22" s="53" t="s">
        <v>5</v>
      </c>
      <c r="B22" s="53" t="s">
        <v>74</v>
      </c>
      <c r="C22" s="148" t="s">
        <v>75</v>
      </c>
      <c r="D22" s="53" t="s">
        <v>63</v>
      </c>
      <c r="E22" s="54" t="s">
        <v>9</v>
      </c>
      <c r="F22" s="55"/>
    </row>
    <row r="23" spans="1:6" ht="18" customHeight="1">
      <c r="A23" s="111" t="s">
        <v>27</v>
      </c>
      <c r="B23" s="19">
        <v>219000</v>
      </c>
      <c r="C23" s="19">
        <v>219000</v>
      </c>
      <c r="D23" s="149">
        <f>B23-C23</f>
        <v>0</v>
      </c>
      <c r="E23" s="113" t="s">
        <v>112</v>
      </c>
      <c r="F23" s="22">
        <v>39000</v>
      </c>
    </row>
    <row r="24" spans="1:6" ht="18" customHeight="1">
      <c r="A24" s="57"/>
      <c r="B24" s="61"/>
      <c r="C24" s="61"/>
      <c r="D24" s="150"/>
      <c r="E24" s="62" t="s">
        <v>76</v>
      </c>
      <c r="F24" s="28">
        <v>100000</v>
      </c>
    </row>
    <row r="25" spans="1:6" ht="18" customHeight="1">
      <c r="A25" s="57"/>
      <c r="B25" s="61"/>
      <c r="C25" s="61"/>
      <c r="D25" s="150"/>
      <c r="E25" s="62" t="s">
        <v>89</v>
      </c>
      <c r="F25" s="28">
        <v>30000</v>
      </c>
    </row>
    <row r="26" spans="1:8" ht="18" customHeight="1">
      <c r="A26" s="115"/>
      <c r="B26" s="117"/>
      <c r="C26" s="117"/>
      <c r="D26" s="151"/>
      <c r="E26" s="118" t="s">
        <v>98</v>
      </c>
      <c r="F26" s="38">
        <v>50000</v>
      </c>
      <c r="H26" s="60">
        <f>SUM(F23:F26)</f>
        <v>219000</v>
      </c>
    </row>
    <row r="27" spans="1:6" ht="18" customHeight="1">
      <c r="A27" s="57" t="s">
        <v>30</v>
      </c>
      <c r="B27" s="59">
        <v>80000</v>
      </c>
      <c r="C27" s="59">
        <v>90000</v>
      </c>
      <c r="D27" s="150">
        <f>B27-C27</f>
        <v>-10000</v>
      </c>
      <c r="E27" s="107" t="s">
        <v>31</v>
      </c>
      <c r="F27" s="28">
        <v>70000</v>
      </c>
    </row>
    <row r="28" spans="1:6" ht="18" customHeight="1">
      <c r="A28" s="57"/>
      <c r="B28" s="91"/>
      <c r="C28" s="91"/>
      <c r="D28" s="150"/>
      <c r="E28" s="46" t="s">
        <v>81</v>
      </c>
      <c r="F28" s="28">
        <v>5000</v>
      </c>
    </row>
    <row r="29" spans="1:8" ht="18" customHeight="1">
      <c r="A29" s="57"/>
      <c r="B29" s="91"/>
      <c r="C29" s="91"/>
      <c r="D29" s="150"/>
      <c r="E29" s="46" t="s">
        <v>202</v>
      </c>
      <c r="F29" s="28">
        <v>5000</v>
      </c>
      <c r="H29" s="60">
        <f>SUM(F27:F29)</f>
        <v>80000</v>
      </c>
    </row>
    <row r="30" spans="1:8" ht="18" customHeight="1">
      <c r="A30" s="121" t="s">
        <v>33</v>
      </c>
      <c r="B30" s="123">
        <v>10000</v>
      </c>
      <c r="C30" s="123">
        <v>12000</v>
      </c>
      <c r="D30" s="154">
        <f>B30-C30</f>
        <v>-2000</v>
      </c>
      <c r="E30" s="42" t="s">
        <v>87</v>
      </c>
      <c r="F30" s="43">
        <v>10000</v>
      </c>
      <c r="H30" s="60">
        <f>F30</f>
        <v>10000</v>
      </c>
    </row>
    <row r="31" spans="1:8" ht="18" customHeight="1">
      <c r="A31" s="121" t="s">
        <v>35</v>
      </c>
      <c r="B31" s="137">
        <v>71000</v>
      </c>
      <c r="C31" s="137">
        <v>71000</v>
      </c>
      <c r="D31" s="154">
        <f>B31-C31</f>
        <v>0</v>
      </c>
      <c r="E31" s="262" t="s">
        <v>35</v>
      </c>
      <c r="F31" s="43">
        <v>71000</v>
      </c>
      <c r="H31" s="60">
        <f>F31</f>
        <v>71000</v>
      </c>
    </row>
    <row r="32" spans="1:8" ht="18" customHeight="1">
      <c r="A32" s="57" t="s">
        <v>36</v>
      </c>
      <c r="B32" s="59">
        <v>320000</v>
      </c>
      <c r="C32" s="59">
        <v>298000</v>
      </c>
      <c r="D32" s="150">
        <f>B32-C32</f>
        <v>22000</v>
      </c>
      <c r="E32" s="46" t="s">
        <v>200</v>
      </c>
      <c r="F32" s="28">
        <v>120000</v>
      </c>
      <c r="H32" s="60">
        <f>SUM(F32:F35)</f>
        <v>320000</v>
      </c>
    </row>
    <row r="33" spans="1:6" ht="18" customHeight="1">
      <c r="A33" s="57"/>
      <c r="B33" s="91"/>
      <c r="C33" s="91"/>
      <c r="D33" s="150"/>
      <c r="E33" s="46" t="s">
        <v>201</v>
      </c>
      <c r="F33" s="28">
        <v>147000</v>
      </c>
    </row>
    <row r="34" spans="1:6" ht="18" customHeight="1">
      <c r="A34" s="57"/>
      <c r="B34" s="91"/>
      <c r="C34" s="91"/>
      <c r="D34" s="150"/>
      <c r="E34" s="46" t="s">
        <v>198</v>
      </c>
      <c r="F34" s="28">
        <v>51000</v>
      </c>
    </row>
    <row r="35" spans="1:6" ht="18" customHeight="1">
      <c r="A35" s="57"/>
      <c r="B35" s="91"/>
      <c r="C35" s="91"/>
      <c r="D35" s="150"/>
      <c r="E35" s="46" t="s">
        <v>77</v>
      </c>
      <c r="F35" s="38">
        <v>2000</v>
      </c>
    </row>
    <row r="36" spans="1:8" ht="18" customHeight="1">
      <c r="A36" s="111" t="s">
        <v>38</v>
      </c>
      <c r="B36" s="19">
        <v>85000</v>
      </c>
      <c r="C36" s="19">
        <v>109000</v>
      </c>
      <c r="D36" s="149">
        <f>B36-C36</f>
        <v>-24000</v>
      </c>
      <c r="E36" s="113" t="s">
        <v>199</v>
      </c>
      <c r="F36" s="22">
        <v>5440</v>
      </c>
      <c r="H36" s="60">
        <f>SUM(F36:F40)</f>
        <v>85040</v>
      </c>
    </row>
    <row r="37" spans="1:6" ht="18" customHeight="1">
      <c r="A37" s="57"/>
      <c r="B37" s="91"/>
      <c r="C37" s="91"/>
      <c r="D37" s="150"/>
      <c r="E37" s="46" t="s">
        <v>94</v>
      </c>
      <c r="F37" s="28">
        <v>30000</v>
      </c>
    </row>
    <row r="38" spans="1:6" ht="18" customHeight="1">
      <c r="A38" s="57"/>
      <c r="B38" s="91"/>
      <c r="C38" s="91"/>
      <c r="D38" s="150"/>
      <c r="E38" s="46" t="s">
        <v>96</v>
      </c>
      <c r="F38" s="28">
        <v>36000</v>
      </c>
    </row>
    <row r="39" spans="1:6" ht="18" customHeight="1">
      <c r="A39" s="57"/>
      <c r="B39" s="91"/>
      <c r="C39" s="91"/>
      <c r="D39" s="150"/>
      <c r="E39" s="46" t="s">
        <v>86</v>
      </c>
      <c r="F39" s="28">
        <v>11600</v>
      </c>
    </row>
    <row r="40" spans="1:6" ht="18" customHeight="1">
      <c r="A40" s="57"/>
      <c r="B40" s="91"/>
      <c r="C40" s="91"/>
      <c r="D40" s="150"/>
      <c r="E40" s="46" t="s">
        <v>78</v>
      </c>
      <c r="F40" s="38">
        <v>2000</v>
      </c>
    </row>
    <row r="41" spans="1:6" ht="18" customHeight="1">
      <c r="A41" s="111" t="s">
        <v>51</v>
      </c>
      <c r="B41" s="19">
        <f>SUM(F41:F42)</f>
        <v>10000</v>
      </c>
      <c r="C41" s="19">
        <v>4000</v>
      </c>
      <c r="D41" s="149">
        <f>B41-C41</f>
        <v>6000</v>
      </c>
      <c r="E41" s="113" t="s">
        <v>113</v>
      </c>
      <c r="F41" s="22">
        <v>4000</v>
      </c>
    </row>
    <row r="42" spans="1:6" ht="18" customHeight="1">
      <c r="A42" s="115" t="s">
        <v>164</v>
      </c>
      <c r="B42" s="117"/>
      <c r="C42" s="117"/>
      <c r="D42" s="151"/>
      <c r="E42" s="118" t="s">
        <v>85</v>
      </c>
      <c r="F42" s="38">
        <v>6000</v>
      </c>
    </row>
    <row r="43" spans="1:7" ht="18" customHeight="1">
      <c r="A43" s="132" t="s">
        <v>53</v>
      </c>
      <c r="B43" s="19">
        <v>7000</v>
      </c>
      <c r="C43" s="123">
        <v>10000</v>
      </c>
      <c r="D43" s="153">
        <f>B43-C43</f>
        <v>-3000</v>
      </c>
      <c r="E43" s="42" t="s">
        <v>88</v>
      </c>
      <c r="F43" s="38">
        <v>7000</v>
      </c>
      <c r="G43" s="56"/>
    </row>
    <row r="44" spans="1:7" ht="18" customHeight="1">
      <c r="A44" s="135" t="s">
        <v>55</v>
      </c>
      <c r="B44" s="123">
        <v>80000</v>
      </c>
      <c r="C44" s="123">
        <v>90000</v>
      </c>
      <c r="D44" s="153">
        <f>B44-C44</f>
        <v>-10000</v>
      </c>
      <c r="E44" s="118"/>
      <c r="F44" s="38"/>
      <c r="G44" s="56"/>
    </row>
    <row r="45" spans="1:6" ht="18" customHeight="1">
      <c r="A45" s="47" t="s">
        <v>22</v>
      </c>
      <c r="B45" s="35">
        <f>SUM(B23:B44)</f>
        <v>882000</v>
      </c>
      <c r="C45" s="35">
        <f>SUM(C23:C44)</f>
        <v>903000</v>
      </c>
      <c r="D45" s="36">
        <f>SUM(D23:D44)</f>
        <v>-21000</v>
      </c>
      <c r="E45" s="89"/>
      <c r="F45" s="90"/>
    </row>
    <row r="46" spans="1:7" ht="13.5">
      <c r="A46" s="102"/>
      <c r="B46" s="104"/>
      <c r="C46" s="104"/>
      <c r="D46" s="105"/>
      <c r="E46" s="5"/>
      <c r="F46" s="5"/>
      <c r="G46" s="56"/>
    </row>
    <row r="47" spans="1:7" ht="13.5">
      <c r="A47" s="56"/>
      <c r="B47" s="106">
        <f>B18-B45</f>
        <v>0</v>
      </c>
      <c r="C47" s="56"/>
      <c r="D47" s="56"/>
      <c r="E47" s="5"/>
      <c r="F47" s="5"/>
      <c r="G47" s="56"/>
    </row>
    <row r="48" spans="1:7" ht="13.5">
      <c r="A48" s="56"/>
      <c r="B48" s="56"/>
      <c r="C48" s="56"/>
      <c r="D48" s="56"/>
      <c r="E48" s="5"/>
      <c r="F48" s="5"/>
      <c r="G48" s="56"/>
    </row>
    <row r="49" spans="1:7" ht="13.5">
      <c r="A49" s="56"/>
      <c r="B49" s="56"/>
      <c r="C49" s="56"/>
      <c r="D49" s="56"/>
      <c r="E49" s="5"/>
      <c r="F49" s="5"/>
      <c r="G49" s="56"/>
    </row>
    <row r="50" spans="1:7" ht="13.5">
      <c r="A50" s="56"/>
      <c r="B50" s="56"/>
      <c r="C50" s="56"/>
      <c r="D50" s="56"/>
      <c r="E50" s="5"/>
      <c r="F50" s="5"/>
      <c r="G50" s="56"/>
    </row>
    <row r="51" spans="1:7" ht="13.5">
      <c r="A51" s="56"/>
      <c r="B51" s="56"/>
      <c r="C51" s="56"/>
      <c r="D51" s="56"/>
      <c r="E51" s="5"/>
      <c r="F51" s="5"/>
      <c r="G51" s="56"/>
    </row>
    <row r="52" spans="1:7" ht="13.5">
      <c r="A52" s="56"/>
      <c r="B52" s="56"/>
      <c r="C52" s="56"/>
      <c r="D52" s="56"/>
      <c r="E52" s="5"/>
      <c r="F52" s="5"/>
      <c r="G52" s="56"/>
    </row>
    <row r="53" spans="1:7" ht="13.5">
      <c r="A53" s="56"/>
      <c r="B53" s="56"/>
      <c r="C53" s="56"/>
      <c r="D53" s="56"/>
      <c r="E53" s="5"/>
      <c r="F53" s="5"/>
      <c r="G53" s="56"/>
    </row>
    <row r="54" spans="1:7" ht="13.5">
      <c r="A54" s="56"/>
      <c r="B54" s="56"/>
      <c r="C54" s="56"/>
      <c r="D54" s="56"/>
      <c r="E54" s="5"/>
      <c r="F54" s="5"/>
      <c r="G54" s="56"/>
    </row>
    <row r="55" spans="1:7" ht="13.5">
      <c r="A55" s="56"/>
      <c r="B55" s="56"/>
      <c r="C55" s="56"/>
      <c r="D55" s="56"/>
      <c r="E55" s="5"/>
      <c r="F55" s="5"/>
      <c r="G55" s="56"/>
    </row>
    <row r="56" spans="1:7" ht="13.5">
      <c r="A56" s="56"/>
      <c r="B56" s="56"/>
      <c r="C56" s="56"/>
      <c r="D56" s="56"/>
      <c r="E56" s="56"/>
      <c r="F56" s="56"/>
      <c r="G56" s="56"/>
    </row>
  </sheetData>
  <sheetProtection/>
  <mergeCells count="1">
    <mergeCell ref="A2:F2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3.125" style="7" customWidth="1"/>
    <col min="2" max="4" width="11.625" style="7" customWidth="1"/>
    <col min="5" max="5" width="33.125" style="7" customWidth="1"/>
    <col min="6" max="6" width="8.625" style="7" customWidth="1"/>
    <col min="7" max="7" width="2.125" style="7" customWidth="1"/>
    <col min="8" max="8" width="10.50390625" style="7" bestFit="1" customWidth="1"/>
    <col min="9" max="16384" width="9.00390625" style="7" customWidth="1"/>
  </cols>
  <sheetData>
    <row r="1" spans="1:6" ht="16.5" customHeight="1">
      <c r="A1" s="1"/>
      <c r="B1" s="3"/>
      <c r="C1" s="3"/>
      <c r="D1" s="4"/>
      <c r="E1" s="5"/>
      <c r="F1" s="162"/>
    </row>
    <row r="2" spans="1:6" ht="18" customHeight="1">
      <c r="A2" s="461" t="s">
        <v>212</v>
      </c>
      <c r="B2" s="461"/>
      <c r="C2" s="461"/>
      <c r="D2" s="461"/>
      <c r="E2" s="461"/>
      <c r="F2" s="461"/>
    </row>
    <row r="3" spans="1:6" ht="18" customHeight="1">
      <c r="A3" s="8"/>
      <c r="B3" s="8"/>
      <c r="C3" s="8"/>
      <c r="D3" s="8"/>
      <c r="E3" s="8"/>
      <c r="F3" s="8"/>
    </row>
    <row r="4" spans="2:6" ht="13.5" customHeight="1">
      <c r="B4" s="11"/>
      <c r="C4" s="11"/>
      <c r="D4" s="11"/>
      <c r="E4" s="11"/>
      <c r="F4" s="11" t="s">
        <v>163</v>
      </c>
    </row>
    <row r="5" spans="2:6" ht="13.5" customHeight="1">
      <c r="B5" s="11"/>
      <c r="C5" s="11"/>
      <c r="D5" s="11"/>
      <c r="E5" s="11"/>
      <c r="F5" s="11" t="s">
        <v>196</v>
      </c>
    </row>
    <row r="6" spans="2:6" ht="13.5" customHeight="1">
      <c r="B6" s="11"/>
      <c r="C6" s="11"/>
      <c r="D6" s="11"/>
      <c r="E6" s="11"/>
      <c r="F6" s="11"/>
    </row>
    <row r="7" spans="1:6" ht="18" customHeight="1">
      <c r="A7" s="7" t="s">
        <v>3</v>
      </c>
      <c r="E7" s="12"/>
      <c r="F7" s="12" t="s">
        <v>4</v>
      </c>
    </row>
    <row r="8" spans="1:6" ht="17.25" customHeight="1">
      <c r="A8" s="13" t="s">
        <v>5</v>
      </c>
      <c r="B8" s="53" t="s">
        <v>74</v>
      </c>
      <c r="C8" s="148" t="s">
        <v>75</v>
      </c>
      <c r="D8" s="53" t="s">
        <v>63</v>
      </c>
      <c r="E8" s="15" t="s">
        <v>9</v>
      </c>
      <c r="F8" s="16"/>
    </row>
    <row r="9" spans="1:8" ht="17.25" customHeight="1">
      <c r="A9" s="17" t="s">
        <v>10</v>
      </c>
      <c r="B9" s="19">
        <f>SUM(F10:F12)</f>
        <v>300000</v>
      </c>
      <c r="C9" s="31">
        <v>300000</v>
      </c>
      <c r="D9" s="20">
        <f>B9-C9</f>
        <v>0</v>
      </c>
      <c r="E9" s="113" t="s">
        <v>102</v>
      </c>
      <c r="F9" s="155"/>
      <c r="H9" s="10"/>
    </row>
    <row r="10" spans="1:8" ht="17.25" customHeight="1">
      <c r="A10" s="23"/>
      <c r="B10" s="25"/>
      <c r="C10" s="25"/>
      <c r="D10" s="26"/>
      <c r="E10" s="27" t="s">
        <v>100</v>
      </c>
      <c r="F10" s="28">
        <v>240000</v>
      </c>
      <c r="H10" s="10"/>
    </row>
    <row r="11" spans="1:8" ht="17.25" customHeight="1">
      <c r="A11" s="23"/>
      <c r="B11" s="25"/>
      <c r="C11" s="25"/>
      <c r="D11" s="26"/>
      <c r="E11" s="27" t="s">
        <v>101</v>
      </c>
      <c r="F11" s="28">
        <v>10000</v>
      </c>
      <c r="H11" s="10"/>
    </row>
    <row r="12" spans="1:8" ht="17.25" customHeight="1">
      <c r="A12" s="23"/>
      <c r="B12" s="25"/>
      <c r="C12" s="25"/>
      <c r="D12" s="26"/>
      <c r="E12" s="27" t="s">
        <v>99</v>
      </c>
      <c r="F12" s="28">
        <v>50000</v>
      </c>
      <c r="H12" s="10"/>
    </row>
    <row r="13" spans="1:6" ht="17.25" customHeight="1">
      <c r="A13" s="29" t="s">
        <v>15</v>
      </c>
      <c r="B13" s="31">
        <f>SUM(F13:F14)</f>
        <v>300000</v>
      </c>
      <c r="C13" s="31">
        <v>300000</v>
      </c>
      <c r="D13" s="20">
        <f>B13-C13</f>
        <v>0</v>
      </c>
      <c r="E13" s="113" t="s">
        <v>16</v>
      </c>
      <c r="F13" s="22">
        <v>200000</v>
      </c>
    </row>
    <row r="14" spans="1:6" ht="17.25" customHeight="1">
      <c r="A14" s="33"/>
      <c r="B14" s="35"/>
      <c r="C14" s="35"/>
      <c r="D14" s="36"/>
      <c r="E14" s="118" t="s">
        <v>64</v>
      </c>
      <c r="F14" s="38">
        <v>100000</v>
      </c>
    </row>
    <row r="15" spans="1:6" ht="17.25" customHeight="1">
      <c r="A15" s="33" t="s">
        <v>83</v>
      </c>
      <c r="B15" s="35">
        <f>F15</f>
        <v>100000</v>
      </c>
      <c r="C15" s="35">
        <v>100000</v>
      </c>
      <c r="D15" s="36">
        <f>B15-C15</f>
        <v>0</v>
      </c>
      <c r="E15" s="118" t="s">
        <v>84</v>
      </c>
      <c r="F15" s="38">
        <v>100000</v>
      </c>
    </row>
    <row r="16" spans="1:6" ht="17.25" customHeight="1">
      <c r="A16" s="39" t="s">
        <v>18</v>
      </c>
      <c r="B16" s="41">
        <v>1272</v>
      </c>
      <c r="C16" s="41">
        <v>1009</v>
      </c>
      <c r="D16" s="49">
        <f>B16-C16</f>
        <v>263</v>
      </c>
      <c r="E16" s="42" t="s">
        <v>111</v>
      </c>
      <c r="F16" s="43"/>
    </row>
    <row r="17" spans="1:6" ht="17.25" customHeight="1">
      <c r="A17" s="44" t="s">
        <v>20</v>
      </c>
      <c r="B17" s="35">
        <v>180728</v>
      </c>
      <c r="C17" s="35">
        <v>201991</v>
      </c>
      <c r="D17" s="49">
        <f>B17-C17</f>
        <v>-21263</v>
      </c>
      <c r="E17" s="46" t="s">
        <v>197</v>
      </c>
      <c r="F17" s="28">
        <v>180728</v>
      </c>
    </row>
    <row r="18" spans="1:6" ht="17.25" customHeight="1">
      <c r="A18" s="47" t="s">
        <v>22</v>
      </c>
      <c r="B18" s="35">
        <f>SUM(B9:B17)</f>
        <v>882000</v>
      </c>
      <c r="C18" s="35">
        <f>SUM(C9:C17)</f>
        <v>903000</v>
      </c>
      <c r="D18" s="36">
        <f>SUM(D9:D17)</f>
        <v>-21000</v>
      </c>
      <c r="E18" s="50"/>
      <c r="F18" s="51"/>
    </row>
    <row r="19" spans="2:6" ht="17.25" customHeight="1">
      <c r="B19" s="263"/>
      <c r="D19" s="147"/>
      <c r="F19" s="110"/>
    </row>
    <row r="20" spans="1:6" ht="17.25" customHeight="1">
      <c r="A20" s="7" t="s">
        <v>23</v>
      </c>
      <c r="E20" s="52"/>
      <c r="F20" s="12" t="s">
        <v>4</v>
      </c>
    </row>
    <row r="21" spans="1:6" ht="17.25" customHeight="1">
      <c r="A21" s="53" t="s">
        <v>5</v>
      </c>
      <c r="B21" s="53" t="s">
        <v>74</v>
      </c>
      <c r="C21" s="148" t="s">
        <v>75</v>
      </c>
      <c r="D21" s="53" t="s">
        <v>63</v>
      </c>
      <c r="E21" s="54" t="s">
        <v>9</v>
      </c>
      <c r="F21" s="55"/>
    </row>
    <row r="22" spans="1:6" ht="17.25" customHeight="1">
      <c r="A22" s="159" t="s">
        <v>206</v>
      </c>
      <c r="B22" s="13"/>
      <c r="C22" s="145"/>
      <c r="D22" s="13"/>
      <c r="E22" s="15"/>
      <c r="F22" s="16"/>
    </row>
    <row r="23" spans="1:6" ht="17.25" customHeight="1">
      <c r="A23" s="57" t="s">
        <v>27</v>
      </c>
      <c r="B23" s="59">
        <f>H24</f>
        <v>139000</v>
      </c>
      <c r="C23" s="59">
        <v>139000</v>
      </c>
      <c r="D23" s="150">
        <f>B23-C23</f>
        <v>0</v>
      </c>
      <c r="E23" s="46" t="s">
        <v>112</v>
      </c>
      <c r="F23" s="28">
        <v>39000</v>
      </c>
    </row>
    <row r="24" spans="1:8" ht="17.25" customHeight="1">
      <c r="A24" s="115"/>
      <c r="B24" s="323"/>
      <c r="C24" s="323"/>
      <c r="D24" s="151"/>
      <c r="E24" s="37" t="s">
        <v>76</v>
      </c>
      <c r="F24" s="38">
        <v>100000</v>
      </c>
      <c r="H24" s="60">
        <f>SUM(F23:F24)</f>
        <v>139000</v>
      </c>
    </row>
    <row r="25" spans="1:6" ht="17.25" customHeight="1">
      <c r="A25" s="57" t="s">
        <v>30</v>
      </c>
      <c r="B25" s="59">
        <f>H26</f>
        <v>75000</v>
      </c>
      <c r="C25" s="59">
        <v>80000</v>
      </c>
      <c r="D25" s="150">
        <f>B25-C25</f>
        <v>-5000</v>
      </c>
      <c r="E25" s="107" t="s">
        <v>31</v>
      </c>
      <c r="F25" s="28">
        <v>70000</v>
      </c>
    </row>
    <row r="26" spans="1:8" ht="17.25" customHeight="1">
      <c r="A26" s="57"/>
      <c r="B26" s="91"/>
      <c r="C26" s="91"/>
      <c r="D26" s="150"/>
      <c r="E26" s="46" t="s">
        <v>81</v>
      </c>
      <c r="F26" s="28">
        <v>5000</v>
      </c>
      <c r="H26" s="60">
        <f>SUM(F25:F26)</f>
        <v>75000</v>
      </c>
    </row>
    <row r="27" spans="1:8" ht="17.25" customHeight="1">
      <c r="A27" s="121" t="s">
        <v>33</v>
      </c>
      <c r="B27" s="123">
        <f>H27</f>
        <v>1000</v>
      </c>
      <c r="C27" s="123">
        <v>1000</v>
      </c>
      <c r="D27" s="154">
        <f>B27-C27</f>
        <v>0</v>
      </c>
      <c r="E27" s="42" t="s">
        <v>87</v>
      </c>
      <c r="F27" s="43">
        <v>1000</v>
      </c>
      <c r="H27" s="60">
        <f>F27</f>
        <v>1000</v>
      </c>
    </row>
    <row r="28" spans="1:8" ht="17.25" customHeight="1">
      <c r="A28" s="121" t="s">
        <v>35</v>
      </c>
      <c r="B28" s="137">
        <f>H28</f>
        <v>1000</v>
      </c>
      <c r="C28" s="137">
        <v>1000</v>
      </c>
      <c r="D28" s="154">
        <f>B28-C28</f>
        <v>0</v>
      </c>
      <c r="E28" s="262" t="s">
        <v>35</v>
      </c>
      <c r="F28" s="43">
        <v>1000</v>
      </c>
      <c r="H28" s="60">
        <f>F28</f>
        <v>1000</v>
      </c>
    </row>
    <row r="29" spans="1:8" ht="17.25" customHeight="1">
      <c r="A29" s="57" t="s">
        <v>36</v>
      </c>
      <c r="B29" s="59">
        <f>H29</f>
        <v>15000</v>
      </c>
      <c r="C29" s="59">
        <v>15000</v>
      </c>
      <c r="D29" s="150">
        <f>B29-C29</f>
        <v>0</v>
      </c>
      <c r="E29" s="46" t="s">
        <v>208</v>
      </c>
      <c r="F29" s="28">
        <f>4*3750</f>
        <v>15000</v>
      </c>
      <c r="H29" s="60">
        <f>SUM(F29)</f>
        <v>15000</v>
      </c>
    </row>
    <row r="30" spans="1:8" ht="17.25" customHeight="1">
      <c r="A30" s="111" t="s">
        <v>38</v>
      </c>
      <c r="B30" s="19">
        <f>H30</f>
        <v>3000</v>
      </c>
      <c r="C30" s="19">
        <v>3000</v>
      </c>
      <c r="D30" s="149">
        <f>B30-C30</f>
        <v>0</v>
      </c>
      <c r="E30" s="113" t="s">
        <v>39</v>
      </c>
      <c r="F30" s="22">
        <v>2500</v>
      </c>
      <c r="H30" s="60">
        <f>SUM(F30:F31)</f>
        <v>3000</v>
      </c>
    </row>
    <row r="31" spans="1:6" ht="17.25" customHeight="1">
      <c r="A31" s="57"/>
      <c r="B31" s="91"/>
      <c r="C31" s="91"/>
      <c r="D31" s="150"/>
      <c r="E31" s="46" t="s">
        <v>40</v>
      </c>
      <c r="F31" s="28">
        <v>500</v>
      </c>
    </row>
    <row r="32" spans="1:6" ht="17.25" customHeight="1" thickBot="1">
      <c r="A32" s="324" t="s">
        <v>209</v>
      </c>
      <c r="B32" s="327">
        <f>SUM(B22:B31)</f>
        <v>234000</v>
      </c>
      <c r="C32" s="327">
        <f>SUM(C22:C31)</f>
        <v>239000</v>
      </c>
      <c r="D32" s="328">
        <f>SUM(D22:D31)</f>
        <v>-5000</v>
      </c>
      <c r="E32" s="325"/>
      <c r="F32" s="326"/>
    </row>
    <row r="33" spans="1:6" ht="17.25" customHeight="1">
      <c r="A33" s="57" t="s">
        <v>207</v>
      </c>
      <c r="B33" s="91"/>
      <c r="C33" s="91"/>
      <c r="D33" s="150"/>
      <c r="E33" s="46"/>
      <c r="F33" s="28"/>
    </row>
    <row r="34" spans="1:6" ht="17.25" customHeight="1">
      <c r="A34" s="57" t="s">
        <v>27</v>
      </c>
      <c r="B34" s="59">
        <f>80000</f>
        <v>80000</v>
      </c>
      <c r="C34" s="59">
        <v>80000</v>
      </c>
      <c r="D34" s="150">
        <f>B34-C34</f>
        <v>0</v>
      </c>
      <c r="E34" s="62" t="s">
        <v>89</v>
      </c>
      <c r="F34" s="28">
        <v>30000</v>
      </c>
    </row>
    <row r="35" spans="1:8" ht="17.25" customHeight="1">
      <c r="A35" s="115"/>
      <c r="B35" s="323"/>
      <c r="C35" s="323"/>
      <c r="D35" s="151"/>
      <c r="E35" s="118" t="s">
        <v>98</v>
      </c>
      <c r="F35" s="38">
        <v>50000</v>
      </c>
      <c r="H35" s="60">
        <f>SUM(F34:F35)</f>
        <v>80000</v>
      </c>
    </row>
    <row r="36" spans="1:8" ht="17.25" customHeight="1">
      <c r="A36" s="57" t="s">
        <v>30</v>
      </c>
      <c r="B36" s="59">
        <f>H36</f>
        <v>5000</v>
      </c>
      <c r="C36" s="59">
        <v>10000</v>
      </c>
      <c r="D36" s="150">
        <f>B36-C36</f>
        <v>-5000</v>
      </c>
      <c r="E36" s="42" t="s">
        <v>202</v>
      </c>
      <c r="F36" s="28">
        <v>5000</v>
      </c>
      <c r="H36" s="60">
        <f>SUM(F36:F36)</f>
        <v>5000</v>
      </c>
    </row>
    <row r="37" spans="1:8" ht="17.25" customHeight="1">
      <c r="A37" s="121" t="s">
        <v>33</v>
      </c>
      <c r="B37" s="123">
        <f>H37</f>
        <v>9000</v>
      </c>
      <c r="C37" s="123">
        <v>11000</v>
      </c>
      <c r="D37" s="154">
        <f>B37-C37</f>
        <v>-2000</v>
      </c>
      <c r="E37" s="46" t="s">
        <v>210</v>
      </c>
      <c r="F37" s="43">
        <v>9000</v>
      </c>
      <c r="H37" s="60">
        <f>F37</f>
        <v>9000</v>
      </c>
    </row>
    <row r="38" spans="1:8" ht="17.25" customHeight="1">
      <c r="A38" s="121" t="s">
        <v>35</v>
      </c>
      <c r="B38" s="137">
        <f>H38</f>
        <v>70000</v>
      </c>
      <c r="C38" s="137">
        <v>70000</v>
      </c>
      <c r="D38" s="154">
        <f>B38-C38</f>
        <v>0</v>
      </c>
      <c r="E38" s="262" t="s">
        <v>35</v>
      </c>
      <c r="F38" s="43">
        <v>70000</v>
      </c>
      <c r="H38" s="60">
        <f>F38</f>
        <v>70000</v>
      </c>
    </row>
    <row r="39" spans="1:8" ht="17.25" customHeight="1">
      <c r="A39" s="57" t="s">
        <v>36</v>
      </c>
      <c r="B39" s="59">
        <f>H39</f>
        <v>305000</v>
      </c>
      <c r="C39" s="59">
        <v>283000</v>
      </c>
      <c r="D39" s="150">
        <f>B39-C39</f>
        <v>22000</v>
      </c>
      <c r="E39" s="46" t="s">
        <v>211</v>
      </c>
      <c r="F39" s="28">
        <v>105000</v>
      </c>
      <c r="H39" s="60">
        <f>SUM(F39:F42)</f>
        <v>305000</v>
      </c>
    </row>
    <row r="40" spans="1:6" ht="17.25" customHeight="1">
      <c r="A40" s="57"/>
      <c r="B40" s="91"/>
      <c r="C40" s="91"/>
      <c r="D40" s="150"/>
      <c r="E40" s="46" t="s">
        <v>201</v>
      </c>
      <c r="F40" s="28">
        <v>147000</v>
      </c>
    </row>
    <row r="41" spans="1:6" ht="17.25" customHeight="1">
      <c r="A41" s="57"/>
      <c r="B41" s="91"/>
      <c r="C41" s="91"/>
      <c r="D41" s="150"/>
      <c r="E41" s="46" t="s">
        <v>198</v>
      </c>
      <c r="F41" s="28">
        <v>51000</v>
      </c>
    </row>
    <row r="42" spans="1:6" ht="17.25" customHeight="1">
      <c r="A42" s="57"/>
      <c r="B42" s="91"/>
      <c r="C42" s="91"/>
      <c r="D42" s="150"/>
      <c r="E42" s="46" t="s">
        <v>77</v>
      </c>
      <c r="F42" s="38">
        <v>2000</v>
      </c>
    </row>
    <row r="43" spans="1:8" ht="17.25" customHeight="1">
      <c r="A43" s="111" t="s">
        <v>38</v>
      </c>
      <c r="B43" s="19">
        <f>H43</f>
        <v>82000</v>
      </c>
      <c r="C43" s="19">
        <v>106000</v>
      </c>
      <c r="D43" s="149">
        <f>B43-C43</f>
        <v>-24000</v>
      </c>
      <c r="E43" s="113" t="s">
        <v>39</v>
      </c>
      <c r="F43" s="22">
        <v>81000</v>
      </c>
      <c r="H43" s="60">
        <f>SUM(F43:F44)</f>
        <v>82000</v>
      </c>
    </row>
    <row r="44" spans="1:6" ht="17.25" customHeight="1">
      <c r="A44" s="57"/>
      <c r="B44" s="91"/>
      <c r="C44" s="91"/>
      <c r="D44" s="150"/>
      <c r="E44" s="46" t="s">
        <v>40</v>
      </c>
      <c r="F44" s="28">
        <v>1000</v>
      </c>
    </row>
    <row r="45" spans="1:6" ht="17.25" customHeight="1">
      <c r="A45" s="111" t="s">
        <v>51</v>
      </c>
      <c r="B45" s="19">
        <f>SUM(F45:F46)</f>
        <v>10000</v>
      </c>
      <c r="C45" s="19">
        <v>4000</v>
      </c>
      <c r="D45" s="149">
        <f>B45-C45</f>
        <v>6000</v>
      </c>
      <c r="E45" s="113" t="s">
        <v>113</v>
      </c>
      <c r="F45" s="22">
        <v>4000</v>
      </c>
    </row>
    <row r="46" spans="1:6" ht="17.25" customHeight="1">
      <c r="A46" s="115" t="s">
        <v>164</v>
      </c>
      <c r="B46" s="117"/>
      <c r="C46" s="117"/>
      <c r="D46" s="151"/>
      <c r="E46" s="118" t="s">
        <v>85</v>
      </c>
      <c r="F46" s="38">
        <v>6000</v>
      </c>
    </row>
    <row r="47" spans="1:7" ht="17.25" customHeight="1">
      <c r="A47" s="132" t="s">
        <v>53</v>
      </c>
      <c r="B47" s="19">
        <v>7000</v>
      </c>
      <c r="C47" s="123">
        <v>10000</v>
      </c>
      <c r="D47" s="153">
        <f>B47-C47</f>
        <v>-3000</v>
      </c>
      <c r="E47" s="42" t="s">
        <v>88</v>
      </c>
      <c r="F47" s="38">
        <v>7000</v>
      </c>
      <c r="G47" s="56"/>
    </row>
    <row r="48" spans="1:7" ht="17.25" customHeight="1">
      <c r="A48" s="135" t="s">
        <v>55</v>
      </c>
      <c r="B48" s="123">
        <v>80000</v>
      </c>
      <c r="C48" s="123">
        <v>90000</v>
      </c>
      <c r="D48" s="153">
        <f>B48-C48</f>
        <v>-10000</v>
      </c>
      <c r="E48" s="118"/>
      <c r="F48" s="38"/>
      <c r="G48" s="56"/>
    </row>
    <row r="49" spans="1:6" ht="17.25" customHeight="1">
      <c r="A49" s="47" t="s">
        <v>56</v>
      </c>
      <c r="B49" s="48">
        <f>SUM(B33:B48)</f>
        <v>648000</v>
      </c>
      <c r="C49" s="35">
        <f>SUM(C33:C48)</f>
        <v>664000</v>
      </c>
      <c r="D49" s="49">
        <f>B49-C49</f>
        <v>-16000</v>
      </c>
      <c r="E49" s="89"/>
      <c r="F49" s="90"/>
    </row>
    <row r="50" spans="1:6" ht="17.25" customHeight="1">
      <c r="A50" s="53" t="s">
        <v>57</v>
      </c>
      <c r="B50" s="101">
        <f>B32+B49</f>
        <v>882000</v>
      </c>
      <c r="C50" s="101">
        <f>C32+C49</f>
        <v>903000</v>
      </c>
      <c r="D50" s="227">
        <f>D32+D49</f>
        <v>-21000</v>
      </c>
      <c r="E50" s="50"/>
      <c r="F50" s="51"/>
    </row>
    <row r="51" spans="1:7" ht="13.5">
      <c r="A51" s="56"/>
      <c r="B51" s="106"/>
      <c r="C51" s="56"/>
      <c r="D51" s="56"/>
      <c r="E51" s="5"/>
      <c r="F51" s="5"/>
      <c r="G51" s="56"/>
    </row>
    <row r="52" spans="1:7" ht="13.5">
      <c r="A52" s="56"/>
      <c r="B52" s="56"/>
      <c r="C52" s="56"/>
      <c r="D52" s="56"/>
      <c r="E52" s="5"/>
      <c r="F52" s="5"/>
      <c r="G52" s="56"/>
    </row>
    <row r="53" spans="1:7" ht="13.5">
      <c r="A53" s="56"/>
      <c r="B53" s="56"/>
      <c r="C53" s="56"/>
      <c r="D53" s="56"/>
      <c r="E53" s="5"/>
      <c r="F53" s="5"/>
      <c r="G53" s="56"/>
    </row>
    <row r="54" spans="1:7" ht="13.5">
      <c r="A54" s="56"/>
      <c r="B54" s="56"/>
      <c r="C54" s="56"/>
      <c r="D54" s="56"/>
      <c r="E54" s="5"/>
      <c r="F54" s="5"/>
      <c r="G54" s="56"/>
    </row>
    <row r="55" spans="1:7" ht="13.5">
      <c r="A55" s="56"/>
      <c r="B55" s="56"/>
      <c r="C55" s="56"/>
      <c r="D55" s="56"/>
      <c r="E55" s="5"/>
      <c r="F55" s="5"/>
      <c r="G55" s="56"/>
    </row>
    <row r="56" spans="1:7" ht="13.5">
      <c r="A56" s="56"/>
      <c r="B56" s="56"/>
      <c r="C56" s="56"/>
      <c r="D56" s="56"/>
      <c r="E56" s="5"/>
      <c r="F56" s="5"/>
      <c r="G56" s="56"/>
    </row>
    <row r="57" spans="1:7" ht="13.5">
      <c r="A57" s="56"/>
      <c r="B57" s="56"/>
      <c r="C57" s="56"/>
      <c r="D57" s="56"/>
      <c r="E57" s="5"/>
      <c r="F57" s="5"/>
      <c r="G57" s="56"/>
    </row>
    <row r="58" spans="1:7" ht="13.5">
      <c r="A58" s="56"/>
      <c r="B58" s="56"/>
      <c r="C58" s="56"/>
      <c r="D58" s="56"/>
      <c r="E58" s="5"/>
      <c r="F58" s="5"/>
      <c r="G58" s="56"/>
    </row>
    <row r="59" spans="1:7" ht="13.5">
      <c r="A59" s="56"/>
      <c r="B59" s="56"/>
      <c r="C59" s="56"/>
      <c r="D59" s="56"/>
      <c r="E59" s="5"/>
      <c r="F59" s="5"/>
      <c r="G59" s="56"/>
    </row>
    <row r="60" spans="1:7" ht="13.5">
      <c r="A60" s="56"/>
      <c r="B60" s="56"/>
      <c r="C60" s="56"/>
      <c r="D60" s="56"/>
      <c r="E60" s="56"/>
      <c r="F60" s="56"/>
      <c r="G60" s="56"/>
    </row>
  </sheetData>
  <sheetProtection/>
  <mergeCells count="1">
    <mergeCell ref="A2:F2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3">
      <selection activeCell="A24" sqref="A24:F34"/>
    </sheetView>
  </sheetViews>
  <sheetFormatPr defaultColWidth="9.00390625" defaultRowHeight="13.5"/>
  <cols>
    <col min="1" max="1" width="13.125" style="7" customWidth="1"/>
    <col min="2" max="4" width="11.625" style="7" customWidth="1"/>
    <col min="5" max="5" width="33.125" style="7" customWidth="1"/>
    <col min="6" max="6" width="8.625" style="318" customWidth="1"/>
    <col min="7" max="7" width="7.75390625" style="7" customWidth="1"/>
    <col min="8" max="8" width="7.875" style="108" customWidth="1"/>
    <col min="9" max="16384" width="9.00390625" style="7" customWidth="1"/>
  </cols>
  <sheetData>
    <row r="1" spans="1:6" ht="18" customHeight="1">
      <c r="A1" s="461" t="s">
        <v>204</v>
      </c>
      <c r="B1" s="461"/>
      <c r="C1" s="461"/>
      <c r="D1" s="461"/>
      <c r="E1" s="461"/>
      <c r="F1" s="461"/>
    </row>
    <row r="2" spans="1:6" ht="18" customHeight="1">
      <c r="A2" s="8"/>
      <c r="B2" s="8"/>
      <c r="C2" s="8"/>
      <c r="D2" s="8"/>
      <c r="E2" s="8"/>
      <c r="F2" s="271"/>
    </row>
    <row r="3" spans="2:6" ht="13.5" customHeight="1">
      <c r="B3" s="11"/>
      <c r="C3" s="11"/>
      <c r="D3" s="11"/>
      <c r="E3" s="11"/>
      <c r="F3" s="272" t="s">
        <v>79</v>
      </c>
    </row>
    <row r="4" spans="2:6" ht="13.5" customHeight="1">
      <c r="B4" s="11"/>
      <c r="C4" s="11"/>
      <c r="D4" s="11"/>
      <c r="E4" s="11"/>
      <c r="F4" s="272" t="s">
        <v>80</v>
      </c>
    </row>
    <row r="5" spans="2:6" ht="13.5" customHeight="1">
      <c r="B5" s="11"/>
      <c r="C5" s="11"/>
      <c r="D5" s="11"/>
      <c r="E5" s="11"/>
      <c r="F5" s="272"/>
    </row>
    <row r="6" spans="1:6" ht="18" customHeight="1">
      <c r="A6" s="7" t="s">
        <v>3</v>
      </c>
      <c r="E6" s="12"/>
      <c r="F6" s="52" t="s">
        <v>4</v>
      </c>
    </row>
    <row r="7" spans="1:6" ht="18" customHeight="1">
      <c r="A7" s="53" t="s">
        <v>5</v>
      </c>
      <c r="B7" s="319" t="s">
        <v>6</v>
      </c>
      <c r="C7" s="53" t="s">
        <v>7</v>
      </c>
      <c r="D7" s="53" t="s">
        <v>8</v>
      </c>
      <c r="E7" s="54" t="s">
        <v>9</v>
      </c>
      <c r="F7" s="296"/>
    </row>
    <row r="8" spans="1:6" ht="18" customHeight="1">
      <c r="A8" s="33" t="s">
        <v>83</v>
      </c>
      <c r="B8" s="35">
        <v>100000</v>
      </c>
      <c r="C8" s="35">
        <f>F8</f>
        <v>100000</v>
      </c>
      <c r="D8" s="36">
        <f>C8-B8</f>
        <v>0</v>
      </c>
      <c r="E8" s="284" t="s">
        <v>84</v>
      </c>
      <c r="F8" s="38">
        <v>100000</v>
      </c>
    </row>
    <row r="9" spans="1:9" ht="18" customHeight="1">
      <c r="A9" s="193" t="s">
        <v>10</v>
      </c>
      <c r="B9" s="123">
        <v>100000</v>
      </c>
      <c r="C9" s="41">
        <v>100000</v>
      </c>
      <c r="D9" s="49">
        <f>C9-B9</f>
        <v>0</v>
      </c>
      <c r="E9" s="320" t="s">
        <v>205</v>
      </c>
      <c r="F9" s="43">
        <v>100000</v>
      </c>
      <c r="H9" s="109"/>
      <c r="I9" s="10"/>
    </row>
    <row r="10" spans="1:6" ht="18" customHeight="1">
      <c r="A10" s="286" t="s">
        <v>22</v>
      </c>
      <c r="B10" s="287">
        <f>SUM(B8:B9)</f>
        <v>200000</v>
      </c>
      <c r="C10" s="287">
        <f>SUM(C8:C9)</f>
        <v>200000</v>
      </c>
      <c r="D10" s="130">
        <f>SUM(D9:D9)</f>
        <v>0</v>
      </c>
      <c r="E10" s="315"/>
      <c r="F10" s="316"/>
    </row>
    <row r="11" spans="1:6" ht="18" customHeight="1">
      <c r="A11" s="290"/>
      <c r="B11" s="291"/>
      <c r="C11" s="291"/>
      <c r="D11" s="292"/>
      <c r="E11" s="293"/>
      <c r="F11" s="294"/>
    </row>
    <row r="12" spans="4:6" ht="18" customHeight="1">
      <c r="D12" s="147"/>
      <c r="F12" s="295"/>
    </row>
    <row r="13" spans="1:6" ht="18" customHeight="1">
      <c r="A13" s="7" t="s">
        <v>23</v>
      </c>
      <c r="E13" s="52"/>
      <c r="F13" s="52" t="s">
        <v>4</v>
      </c>
    </row>
    <row r="14" spans="1:6" ht="18" customHeight="1">
      <c r="A14" s="53" t="s">
        <v>5</v>
      </c>
      <c r="B14" s="319" t="s">
        <v>6</v>
      </c>
      <c r="C14" s="13" t="s">
        <v>7</v>
      </c>
      <c r="D14" s="13" t="s">
        <v>25</v>
      </c>
      <c r="E14" s="54" t="s">
        <v>9</v>
      </c>
      <c r="F14" s="296"/>
    </row>
    <row r="15" spans="1:8" ht="18" customHeight="1" hidden="1">
      <c r="A15" s="111" t="s">
        <v>27</v>
      </c>
      <c r="B15" s="274">
        <v>0</v>
      </c>
      <c r="C15" s="274">
        <v>0</v>
      </c>
      <c r="D15" s="297">
        <f>B15-C15</f>
        <v>0</v>
      </c>
      <c r="E15" s="298" t="s">
        <v>178</v>
      </c>
      <c r="F15" s="283">
        <v>24000</v>
      </c>
      <c r="H15" s="114"/>
    </row>
    <row r="16" spans="1:8" ht="18" customHeight="1" hidden="1">
      <c r="A16" s="57"/>
      <c r="B16" s="299"/>
      <c r="C16" s="299"/>
      <c r="D16" s="300"/>
      <c r="E16" s="83" t="s">
        <v>29</v>
      </c>
      <c r="F16" s="80">
        <v>100000</v>
      </c>
      <c r="H16" s="114"/>
    </row>
    <row r="17" spans="1:8" ht="18" customHeight="1" hidden="1">
      <c r="A17" s="57"/>
      <c r="B17" s="299"/>
      <c r="C17" s="299"/>
      <c r="D17" s="300"/>
      <c r="E17" s="83" t="s">
        <v>179</v>
      </c>
      <c r="F17" s="80">
        <v>40000</v>
      </c>
      <c r="H17" s="114"/>
    </row>
    <row r="18" spans="1:8" ht="18" customHeight="1" hidden="1">
      <c r="A18" s="115"/>
      <c r="B18" s="301"/>
      <c r="C18" s="301"/>
      <c r="D18" s="302"/>
      <c r="E18" s="99" t="s">
        <v>180</v>
      </c>
      <c r="F18" s="100">
        <v>60000</v>
      </c>
      <c r="H18" s="114"/>
    </row>
    <row r="19" spans="1:8" ht="18" customHeight="1" hidden="1">
      <c r="A19" s="57" t="s">
        <v>30</v>
      </c>
      <c r="B19" s="274">
        <v>0</v>
      </c>
      <c r="C19" s="274">
        <v>0</v>
      </c>
      <c r="D19" s="297">
        <f>B19-C19</f>
        <v>0</v>
      </c>
      <c r="E19" s="303" t="s">
        <v>31</v>
      </c>
      <c r="F19" s="283">
        <v>12540</v>
      </c>
      <c r="H19" s="114"/>
    </row>
    <row r="20" spans="1:8" ht="18" customHeight="1" hidden="1">
      <c r="A20" s="57"/>
      <c r="B20" s="92"/>
      <c r="C20" s="92"/>
      <c r="D20" s="300"/>
      <c r="E20" s="79" t="s">
        <v>181</v>
      </c>
      <c r="F20" s="80">
        <v>2640</v>
      </c>
      <c r="H20" s="114"/>
    </row>
    <row r="21" spans="1:8" ht="18" customHeight="1" hidden="1">
      <c r="A21" s="57"/>
      <c r="B21" s="92"/>
      <c r="C21" s="92"/>
      <c r="D21" s="300"/>
      <c r="E21" s="79" t="s">
        <v>182</v>
      </c>
      <c r="F21" s="80">
        <v>6740</v>
      </c>
      <c r="H21" s="114"/>
    </row>
    <row r="22" spans="1:8" ht="18" customHeight="1" hidden="1">
      <c r="A22" s="304" t="s">
        <v>33</v>
      </c>
      <c r="B22" s="274">
        <v>0</v>
      </c>
      <c r="C22" s="274">
        <v>0</v>
      </c>
      <c r="D22" s="305">
        <f>B22-C22</f>
        <v>0</v>
      </c>
      <c r="E22" s="277" t="s">
        <v>183</v>
      </c>
      <c r="F22" s="283">
        <v>8300</v>
      </c>
      <c r="H22" s="124"/>
    </row>
    <row r="23" spans="1:8" ht="18" customHeight="1" hidden="1">
      <c r="A23" s="306"/>
      <c r="B23" s="268"/>
      <c r="C23" s="268"/>
      <c r="D23" s="307"/>
      <c r="E23" s="73" t="s">
        <v>151</v>
      </c>
      <c r="F23" s="74">
        <v>1470</v>
      </c>
      <c r="H23" s="124"/>
    </row>
    <row r="24" spans="1:8" ht="18" customHeight="1">
      <c r="A24" s="125" t="s">
        <v>35</v>
      </c>
      <c r="B24" s="274">
        <v>25000</v>
      </c>
      <c r="C24" s="274">
        <f>SUM(F24:F25)</f>
        <v>39716</v>
      </c>
      <c r="D24" s="305">
        <f>B24-C24</f>
        <v>-14716</v>
      </c>
      <c r="E24" s="277" t="s">
        <v>35</v>
      </c>
      <c r="F24" s="283">
        <v>39716</v>
      </c>
      <c r="H24" s="114"/>
    </row>
    <row r="25" spans="1:8" ht="18" customHeight="1">
      <c r="A25" s="115"/>
      <c r="B25" s="91"/>
      <c r="C25" s="91"/>
      <c r="D25" s="150"/>
      <c r="E25" s="308"/>
      <c r="F25" s="309"/>
      <c r="H25" s="114"/>
    </row>
    <row r="26" spans="1:8" ht="18" customHeight="1">
      <c r="A26" s="57" t="s">
        <v>36</v>
      </c>
      <c r="B26" s="274">
        <v>119000</v>
      </c>
      <c r="C26" s="274">
        <f>SUM(F26:F26)</f>
        <v>122884</v>
      </c>
      <c r="D26" s="297">
        <f>B26-C26</f>
        <v>-3884</v>
      </c>
      <c r="E26" s="277" t="s">
        <v>184</v>
      </c>
      <c r="F26" s="283">
        <v>122884</v>
      </c>
      <c r="H26" s="114"/>
    </row>
    <row r="27" spans="1:8" ht="18" customHeight="1">
      <c r="A27" s="111" t="s">
        <v>38</v>
      </c>
      <c r="B27" s="274">
        <v>56000</v>
      </c>
      <c r="C27" s="274">
        <f>SUM(F27:F32)</f>
        <v>37400</v>
      </c>
      <c r="D27" s="297">
        <f>B27-C27</f>
        <v>18600</v>
      </c>
      <c r="E27" s="277" t="s">
        <v>188</v>
      </c>
      <c r="F27" s="283">
        <v>2880</v>
      </c>
      <c r="H27" s="114"/>
    </row>
    <row r="28" spans="1:8" ht="18" customHeight="1">
      <c r="A28" s="57"/>
      <c r="B28" s="92"/>
      <c r="C28" s="77"/>
      <c r="D28" s="311"/>
      <c r="E28" s="79" t="s">
        <v>189</v>
      </c>
      <c r="F28" s="80">
        <v>6000</v>
      </c>
      <c r="H28" s="114"/>
    </row>
    <row r="29" spans="1:8" ht="18" customHeight="1">
      <c r="A29" s="57"/>
      <c r="B29" s="92"/>
      <c r="C29" s="77"/>
      <c r="D29" s="311"/>
      <c r="E29" s="79" t="s">
        <v>203</v>
      </c>
      <c r="F29" s="80">
        <v>12000</v>
      </c>
      <c r="H29" s="114"/>
    </row>
    <row r="30" spans="1:8" ht="18" customHeight="1">
      <c r="A30" s="57"/>
      <c r="B30" s="92"/>
      <c r="C30" s="77"/>
      <c r="D30" s="311"/>
      <c r="E30" s="79" t="s">
        <v>190</v>
      </c>
      <c r="F30" s="80">
        <v>1080</v>
      </c>
      <c r="H30" s="114"/>
    </row>
    <row r="31" spans="1:8" ht="18" customHeight="1">
      <c r="A31" s="57"/>
      <c r="B31" s="92"/>
      <c r="C31" s="77"/>
      <c r="D31" s="311"/>
      <c r="E31" s="79" t="s">
        <v>191</v>
      </c>
      <c r="F31" s="80">
        <v>14535</v>
      </c>
      <c r="H31" s="114"/>
    </row>
    <row r="32" spans="1:8" ht="18" customHeight="1">
      <c r="A32" s="57"/>
      <c r="B32" s="269"/>
      <c r="C32" s="65"/>
      <c r="D32" s="150"/>
      <c r="E32" s="86" t="s">
        <v>192</v>
      </c>
      <c r="F32" s="68">
        <v>905</v>
      </c>
      <c r="H32" s="114"/>
    </row>
    <row r="33" spans="1:8" ht="18" customHeight="1">
      <c r="A33" s="321" t="s">
        <v>22</v>
      </c>
      <c r="B33" s="322">
        <f>SUM(B23:B32)</f>
        <v>200000</v>
      </c>
      <c r="C33" s="322">
        <f>SUM(C23:C32)</f>
        <v>200000</v>
      </c>
      <c r="D33" s="322">
        <f>SUM(D23:D32)</f>
        <v>0</v>
      </c>
      <c r="E33" s="288"/>
      <c r="F33" s="289"/>
      <c r="H33" s="138"/>
    </row>
    <row r="34" spans="1:8" ht="18" customHeight="1">
      <c r="A34" s="290"/>
      <c r="B34" s="291"/>
      <c r="C34" s="291"/>
      <c r="D34" s="292"/>
      <c r="E34" s="293"/>
      <c r="F34" s="293"/>
      <c r="H34" s="138"/>
    </row>
    <row r="35" spans="1:8" ht="13.5">
      <c r="A35" s="102"/>
      <c r="B35" s="104"/>
      <c r="C35" s="104"/>
      <c r="D35" s="105"/>
      <c r="E35" s="5"/>
      <c r="F35" s="317"/>
      <c r="G35" s="56"/>
      <c r="H35" s="134"/>
    </row>
    <row r="36" spans="1:8" ht="13.5">
      <c r="A36" s="56"/>
      <c r="B36" s="106"/>
      <c r="C36" s="106"/>
      <c r="D36" s="56"/>
      <c r="E36" s="5"/>
      <c r="F36" s="317"/>
      <c r="G36" s="56"/>
      <c r="H36" s="134"/>
    </row>
    <row r="37" spans="1:8" ht="13.5">
      <c r="A37" s="56"/>
      <c r="B37" s="56"/>
      <c r="C37" s="56"/>
      <c r="D37" s="56"/>
      <c r="E37" s="5"/>
      <c r="F37" s="317"/>
      <c r="G37" s="56"/>
      <c r="H37" s="134"/>
    </row>
    <row r="38" spans="1:8" ht="13.5">
      <c r="A38" s="56"/>
      <c r="B38" s="56"/>
      <c r="C38" s="56"/>
      <c r="D38" s="56"/>
      <c r="E38" s="5"/>
      <c r="F38" s="317"/>
      <c r="G38" s="56"/>
      <c r="H38" s="134"/>
    </row>
    <row r="39" spans="1:8" ht="13.5">
      <c r="A39" s="56"/>
      <c r="B39" s="56"/>
      <c r="C39" s="56"/>
      <c r="D39" s="56"/>
      <c r="E39" s="5"/>
      <c r="F39" s="317"/>
      <c r="G39" s="56"/>
      <c r="H39" s="134"/>
    </row>
    <row r="40" spans="1:8" ht="13.5">
      <c r="A40" s="56"/>
      <c r="B40" s="56"/>
      <c r="C40" s="56"/>
      <c r="D40" s="56"/>
      <c r="E40" s="5"/>
      <c r="F40" s="317"/>
      <c r="G40" s="56"/>
      <c r="H40" s="134"/>
    </row>
    <row r="41" spans="1:8" ht="13.5">
      <c r="A41" s="56"/>
      <c r="B41" s="56"/>
      <c r="C41" s="56"/>
      <c r="D41" s="56"/>
      <c r="E41" s="5"/>
      <c r="F41" s="317"/>
      <c r="G41" s="56"/>
      <c r="H41" s="134"/>
    </row>
    <row r="42" spans="1:8" ht="13.5">
      <c r="A42" s="56"/>
      <c r="B42" s="56"/>
      <c r="C42" s="56"/>
      <c r="D42" s="56"/>
      <c r="E42" s="5"/>
      <c r="F42" s="317"/>
      <c r="G42" s="56"/>
      <c r="H42" s="134"/>
    </row>
    <row r="43" spans="1:8" ht="13.5">
      <c r="A43" s="56"/>
      <c r="B43" s="56"/>
      <c r="C43" s="56"/>
      <c r="D43" s="56"/>
      <c r="E43" s="5"/>
      <c r="F43" s="317"/>
      <c r="G43" s="56"/>
      <c r="H43" s="134"/>
    </row>
    <row r="44" spans="1:8" ht="13.5">
      <c r="A44" s="56"/>
      <c r="B44" s="56"/>
      <c r="C44" s="56"/>
      <c r="D44" s="56"/>
      <c r="E44" s="5"/>
      <c r="F44" s="317"/>
      <c r="G44" s="56"/>
      <c r="H44" s="134"/>
    </row>
    <row r="45" spans="1:8" ht="13.5">
      <c r="A45" s="56"/>
      <c r="B45" s="56"/>
      <c r="C45" s="56"/>
      <c r="D45" s="56"/>
      <c r="E45" s="56"/>
      <c r="F45" s="293"/>
      <c r="G45" s="56"/>
      <c r="H45" s="134"/>
    </row>
  </sheetData>
  <sheetProtection/>
  <mergeCells count="1">
    <mergeCell ref="A1:F1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0">
      <selection activeCell="J20" sqref="J20"/>
    </sheetView>
  </sheetViews>
  <sheetFormatPr defaultColWidth="9.00390625" defaultRowHeight="13.5"/>
  <cols>
    <col min="1" max="1" width="13.125" style="7" customWidth="1"/>
    <col min="2" max="4" width="11.625" style="7" customWidth="1"/>
    <col min="5" max="5" width="33.125" style="7" customWidth="1"/>
    <col min="6" max="6" width="8.625" style="7" customWidth="1"/>
    <col min="7" max="7" width="2.125" style="7" customWidth="1"/>
    <col min="8" max="8" width="10.50390625" style="7" bestFit="1" customWidth="1"/>
    <col min="9" max="16384" width="9.00390625" style="7" customWidth="1"/>
  </cols>
  <sheetData>
    <row r="1" spans="1:6" ht="16.5" customHeight="1">
      <c r="A1" s="1"/>
      <c r="B1" s="3"/>
      <c r="C1" s="3"/>
      <c r="D1" s="4"/>
      <c r="E1" s="5"/>
      <c r="F1" s="162"/>
    </row>
    <row r="2" spans="1:6" ht="18" customHeight="1">
      <c r="A2" s="461" t="s">
        <v>212</v>
      </c>
      <c r="B2" s="461"/>
      <c r="C2" s="461"/>
      <c r="D2" s="461"/>
      <c r="E2" s="461"/>
      <c r="F2" s="461"/>
    </row>
    <row r="3" spans="1:6" ht="18" customHeight="1">
      <c r="A3" s="8"/>
      <c r="B3" s="8"/>
      <c r="C3" s="8"/>
      <c r="D3" s="8"/>
      <c r="E3" s="8"/>
      <c r="F3" s="8"/>
    </row>
    <row r="4" spans="2:6" ht="13.5" customHeight="1">
      <c r="B4" s="11"/>
      <c r="C4" s="11"/>
      <c r="D4" s="11"/>
      <c r="E4" s="11"/>
      <c r="F4" s="11" t="s">
        <v>163</v>
      </c>
    </row>
    <row r="5" spans="2:6" ht="13.5" customHeight="1">
      <c r="B5" s="11"/>
      <c r="C5" s="11"/>
      <c r="D5" s="11"/>
      <c r="E5" s="11"/>
      <c r="F5" s="11" t="s">
        <v>196</v>
      </c>
    </row>
    <row r="6" spans="2:6" ht="13.5" customHeight="1">
      <c r="B6" s="11"/>
      <c r="C6" s="11"/>
      <c r="D6" s="11"/>
      <c r="E6" s="11"/>
      <c r="F6" s="11"/>
    </row>
    <row r="7" spans="1:6" ht="18" customHeight="1">
      <c r="A7" s="7" t="s">
        <v>3</v>
      </c>
      <c r="E7" s="12"/>
      <c r="F7" s="12" t="s">
        <v>4</v>
      </c>
    </row>
    <row r="8" spans="1:6" ht="18" customHeight="1">
      <c r="A8" s="13" t="s">
        <v>5</v>
      </c>
      <c r="B8" s="53" t="s">
        <v>74</v>
      </c>
      <c r="C8" s="148" t="s">
        <v>75</v>
      </c>
      <c r="D8" s="53" t="s">
        <v>63</v>
      </c>
      <c r="E8" s="15" t="s">
        <v>9</v>
      </c>
      <c r="F8" s="16"/>
    </row>
    <row r="9" spans="1:8" ht="18" customHeight="1">
      <c r="A9" s="17" t="s">
        <v>10</v>
      </c>
      <c r="B9" s="19">
        <f>SUM(F10:F12)</f>
        <v>300000</v>
      </c>
      <c r="C9" s="31">
        <v>300000</v>
      </c>
      <c r="D9" s="20">
        <f>B9-C9</f>
        <v>0</v>
      </c>
      <c r="E9" s="113" t="s">
        <v>102</v>
      </c>
      <c r="F9" s="155"/>
      <c r="H9" s="10"/>
    </row>
    <row r="10" spans="1:8" ht="18" customHeight="1">
      <c r="A10" s="23"/>
      <c r="B10" s="25"/>
      <c r="C10" s="25"/>
      <c r="D10" s="26"/>
      <c r="E10" s="27" t="s">
        <v>100</v>
      </c>
      <c r="F10" s="28">
        <v>240000</v>
      </c>
      <c r="H10" s="10"/>
    </row>
    <row r="11" spans="1:8" ht="18" customHeight="1">
      <c r="A11" s="23"/>
      <c r="B11" s="25"/>
      <c r="C11" s="25"/>
      <c r="D11" s="26"/>
      <c r="E11" s="27" t="s">
        <v>101</v>
      </c>
      <c r="F11" s="28">
        <v>10000</v>
      </c>
      <c r="H11" s="10"/>
    </row>
    <row r="12" spans="1:8" ht="18" customHeight="1">
      <c r="A12" s="23"/>
      <c r="B12" s="25"/>
      <c r="C12" s="25"/>
      <c r="D12" s="26"/>
      <c r="E12" s="27" t="s">
        <v>99</v>
      </c>
      <c r="F12" s="28">
        <v>50000</v>
      </c>
      <c r="H12" s="10"/>
    </row>
    <row r="13" spans="1:6" ht="18" customHeight="1">
      <c r="A13" s="29" t="s">
        <v>15</v>
      </c>
      <c r="B13" s="31">
        <f>SUM(F13:F14)</f>
        <v>300000</v>
      </c>
      <c r="C13" s="31">
        <v>300000</v>
      </c>
      <c r="D13" s="20">
        <f>B13-C13</f>
        <v>0</v>
      </c>
      <c r="E13" s="113" t="s">
        <v>16</v>
      </c>
      <c r="F13" s="22">
        <v>200000</v>
      </c>
    </row>
    <row r="14" spans="1:6" ht="18" customHeight="1">
      <c r="A14" s="33"/>
      <c r="B14" s="35"/>
      <c r="C14" s="35"/>
      <c r="D14" s="36"/>
      <c r="E14" s="118" t="s">
        <v>64</v>
      </c>
      <c r="F14" s="38">
        <v>100000</v>
      </c>
    </row>
    <row r="15" spans="1:6" ht="18" customHeight="1">
      <c r="A15" s="33" t="s">
        <v>83</v>
      </c>
      <c r="B15" s="35">
        <f>F15</f>
        <v>100000</v>
      </c>
      <c r="C15" s="35">
        <v>100000</v>
      </c>
      <c r="D15" s="36">
        <f>B15-C15</f>
        <v>0</v>
      </c>
      <c r="E15" s="118" t="s">
        <v>84</v>
      </c>
      <c r="F15" s="38">
        <v>100000</v>
      </c>
    </row>
    <row r="16" spans="1:6" ht="18" customHeight="1">
      <c r="A16" s="39" t="s">
        <v>18</v>
      </c>
      <c r="B16" s="41">
        <v>1272</v>
      </c>
      <c r="C16" s="41">
        <v>1009</v>
      </c>
      <c r="D16" s="49">
        <f>B16-C16</f>
        <v>263</v>
      </c>
      <c r="E16" s="42" t="s">
        <v>111</v>
      </c>
      <c r="F16" s="43"/>
    </row>
    <row r="17" spans="1:6" ht="18" customHeight="1">
      <c r="A17" s="44" t="s">
        <v>20</v>
      </c>
      <c r="B17" s="35">
        <v>180728</v>
      </c>
      <c r="C17" s="35">
        <v>201991</v>
      </c>
      <c r="D17" s="49">
        <f>B17-C17</f>
        <v>-21263</v>
      </c>
      <c r="E17" s="46" t="s">
        <v>197</v>
      </c>
      <c r="F17" s="28">
        <v>180728</v>
      </c>
    </row>
    <row r="18" spans="1:6" ht="18" customHeight="1">
      <c r="A18" s="47" t="s">
        <v>22</v>
      </c>
      <c r="B18" s="35">
        <f>SUM(B9:B17)</f>
        <v>882000</v>
      </c>
      <c r="C18" s="35">
        <f>SUM(C9:C17)</f>
        <v>903000</v>
      </c>
      <c r="D18" s="36">
        <f>SUM(D9:D17)</f>
        <v>-21000</v>
      </c>
      <c r="E18" s="50"/>
      <c r="F18" s="51"/>
    </row>
    <row r="19" spans="2:6" ht="18" customHeight="1">
      <c r="B19" s="263"/>
      <c r="D19" s="147"/>
      <c r="F19" s="110"/>
    </row>
    <row r="20" ht="18" customHeight="1">
      <c r="D20" s="147"/>
    </row>
    <row r="21" spans="1:6" ht="18" customHeight="1">
      <c r="A21" s="7" t="s">
        <v>23</v>
      </c>
      <c r="E21" s="52"/>
      <c r="F21" s="12" t="s">
        <v>4</v>
      </c>
    </row>
    <row r="22" spans="1:6" ht="18" customHeight="1">
      <c r="A22" s="53" t="s">
        <v>5</v>
      </c>
      <c r="B22" s="53" t="s">
        <v>74</v>
      </c>
      <c r="C22" s="148" t="s">
        <v>75</v>
      </c>
      <c r="D22" s="53" t="s">
        <v>63</v>
      </c>
      <c r="E22" s="54" t="s">
        <v>9</v>
      </c>
      <c r="F22" s="55"/>
    </row>
    <row r="23" spans="1:6" ht="18" customHeight="1">
      <c r="A23" s="111" t="s">
        <v>27</v>
      </c>
      <c r="B23" s="19">
        <v>219000</v>
      </c>
      <c r="C23" s="19">
        <v>219000</v>
      </c>
      <c r="D23" s="149">
        <f>B23-C23</f>
        <v>0</v>
      </c>
      <c r="E23" s="113" t="s">
        <v>112</v>
      </c>
      <c r="F23" s="22">
        <v>39000</v>
      </c>
    </row>
    <row r="24" spans="1:6" ht="18" customHeight="1">
      <c r="A24" s="57"/>
      <c r="B24" s="61"/>
      <c r="C24" s="61"/>
      <c r="D24" s="150"/>
      <c r="E24" s="62" t="s">
        <v>76</v>
      </c>
      <c r="F24" s="28">
        <v>100000</v>
      </c>
    </row>
    <row r="25" spans="1:6" ht="18" customHeight="1">
      <c r="A25" s="57"/>
      <c r="B25" s="61"/>
      <c r="C25" s="61"/>
      <c r="D25" s="150"/>
      <c r="E25" s="62" t="s">
        <v>89</v>
      </c>
      <c r="F25" s="28">
        <v>30000</v>
      </c>
    </row>
    <row r="26" spans="1:8" ht="18" customHeight="1">
      <c r="A26" s="115"/>
      <c r="B26" s="117"/>
      <c r="C26" s="117"/>
      <c r="D26" s="151"/>
      <c r="E26" s="118" t="s">
        <v>98</v>
      </c>
      <c r="F26" s="38">
        <v>50000</v>
      </c>
      <c r="H26" s="60">
        <f>SUM(F23:F26)</f>
        <v>219000</v>
      </c>
    </row>
    <row r="27" spans="1:6" ht="18" customHeight="1">
      <c r="A27" s="57" t="s">
        <v>30</v>
      </c>
      <c r="B27" s="59">
        <v>80000</v>
      </c>
      <c r="C27" s="59">
        <v>90000</v>
      </c>
      <c r="D27" s="150">
        <f>B27-C27</f>
        <v>-10000</v>
      </c>
      <c r="E27" s="107" t="s">
        <v>31</v>
      </c>
      <c r="F27" s="28">
        <v>70000</v>
      </c>
    </row>
    <row r="28" spans="1:6" ht="18" customHeight="1">
      <c r="A28" s="57"/>
      <c r="B28" s="91"/>
      <c r="C28" s="91"/>
      <c r="D28" s="150"/>
      <c r="E28" s="46" t="s">
        <v>81</v>
      </c>
      <c r="F28" s="28">
        <v>5000</v>
      </c>
    </row>
    <row r="29" spans="1:8" ht="18" customHeight="1">
      <c r="A29" s="57"/>
      <c r="B29" s="91"/>
      <c r="C29" s="91"/>
      <c r="D29" s="150"/>
      <c r="E29" s="46" t="s">
        <v>202</v>
      </c>
      <c r="F29" s="28">
        <v>5000</v>
      </c>
      <c r="H29" s="60">
        <f>SUM(F27:F29)</f>
        <v>80000</v>
      </c>
    </row>
    <row r="30" spans="1:8" ht="18" customHeight="1">
      <c r="A30" s="121" t="s">
        <v>33</v>
      </c>
      <c r="B30" s="123">
        <v>10000</v>
      </c>
      <c r="C30" s="123">
        <v>12000</v>
      </c>
      <c r="D30" s="154">
        <f>B30-C30</f>
        <v>-2000</v>
      </c>
      <c r="E30" s="42" t="s">
        <v>87</v>
      </c>
      <c r="F30" s="43">
        <v>10000</v>
      </c>
      <c r="H30" s="60">
        <f>F30</f>
        <v>10000</v>
      </c>
    </row>
    <row r="31" spans="1:8" ht="18" customHeight="1">
      <c r="A31" s="121" t="s">
        <v>35</v>
      </c>
      <c r="B31" s="137">
        <v>71000</v>
      </c>
      <c r="C31" s="137">
        <v>71000</v>
      </c>
      <c r="D31" s="154">
        <f>B31-C31</f>
        <v>0</v>
      </c>
      <c r="E31" s="262" t="s">
        <v>35</v>
      </c>
      <c r="F31" s="43">
        <v>71000</v>
      </c>
      <c r="H31" s="60">
        <f>F31</f>
        <v>71000</v>
      </c>
    </row>
    <row r="32" spans="1:8" ht="18" customHeight="1">
      <c r="A32" s="57" t="s">
        <v>36</v>
      </c>
      <c r="B32" s="59">
        <v>320000</v>
      </c>
      <c r="C32" s="59">
        <v>298000</v>
      </c>
      <c r="D32" s="150">
        <f>B32-C32</f>
        <v>22000</v>
      </c>
      <c r="E32" s="46" t="s">
        <v>200</v>
      </c>
      <c r="F32" s="28">
        <v>120000</v>
      </c>
      <c r="H32" s="60">
        <f>SUM(F32:F35)</f>
        <v>320000</v>
      </c>
    </row>
    <row r="33" spans="1:6" ht="18" customHeight="1">
      <c r="A33" s="57"/>
      <c r="B33" s="91"/>
      <c r="C33" s="91"/>
      <c r="D33" s="150"/>
      <c r="E33" s="46" t="s">
        <v>201</v>
      </c>
      <c r="F33" s="28">
        <v>147000</v>
      </c>
    </row>
    <row r="34" spans="1:6" ht="18" customHeight="1">
      <c r="A34" s="57"/>
      <c r="B34" s="91"/>
      <c r="C34" s="91"/>
      <c r="D34" s="150"/>
      <c r="E34" s="46" t="s">
        <v>198</v>
      </c>
      <c r="F34" s="28">
        <v>51000</v>
      </c>
    </row>
    <row r="35" spans="1:6" ht="18" customHeight="1">
      <c r="A35" s="57"/>
      <c r="B35" s="91"/>
      <c r="C35" s="91"/>
      <c r="D35" s="150"/>
      <c r="E35" s="46" t="s">
        <v>77</v>
      </c>
      <c r="F35" s="38">
        <v>2000</v>
      </c>
    </row>
    <row r="36" spans="1:8" ht="18" customHeight="1">
      <c r="A36" s="111" t="s">
        <v>38</v>
      </c>
      <c r="B36" s="19">
        <v>85000</v>
      </c>
      <c r="C36" s="19">
        <v>109000</v>
      </c>
      <c r="D36" s="149">
        <f>B36-C36</f>
        <v>-24000</v>
      </c>
      <c r="E36" s="113" t="s">
        <v>199</v>
      </c>
      <c r="F36" s="22">
        <v>5440</v>
      </c>
      <c r="H36" s="60">
        <f>SUM(F36:F40)</f>
        <v>85040</v>
      </c>
    </row>
    <row r="37" spans="1:6" ht="18" customHeight="1">
      <c r="A37" s="57"/>
      <c r="B37" s="91"/>
      <c r="C37" s="91"/>
      <c r="D37" s="150"/>
      <c r="E37" s="46" t="s">
        <v>94</v>
      </c>
      <c r="F37" s="28">
        <v>30000</v>
      </c>
    </row>
    <row r="38" spans="1:6" ht="18" customHeight="1">
      <c r="A38" s="57"/>
      <c r="B38" s="91"/>
      <c r="C38" s="91"/>
      <c r="D38" s="150"/>
      <c r="E38" s="46" t="s">
        <v>96</v>
      </c>
      <c r="F38" s="28">
        <v>36000</v>
      </c>
    </row>
    <row r="39" spans="1:6" ht="18" customHeight="1">
      <c r="A39" s="57"/>
      <c r="B39" s="91"/>
      <c r="C39" s="91"/>
      <c r="D39" s="150"/>
      <c r="E39" s="46" t="s">
        <v>86</v>
      </c>
      <c r="F39" s="28">
        <v>11600</v>
      </c>
    </row>
    <row r="40" spans="1:6" ht="18" customHeight="1">
      <c r="A40" s="57"/>
      <c r="B40" s="91"/>
      <c r="C40" s="91"/>
      <c r="D40" s="150"/>
      <c r="E40" s="46" t="s">
        <v>78</v>
      </c>
      <c r="F40" s="38">
        <v>2000</v>
      </c>
    </row>
    <row r="41" spans="1:6" ht="18" customHeight="1">
      <c r="A41" s="111" t="s">
        <v>51</v>
      </c>
      <c r="B41" s="19">
        <f>SUM(F41:F42)</f>
        <v>10000</v>
      </c>
      <c r="C41" s="19">
        <v>4000</v>
      </c>
      <c r="D41" s="149">
        <f>B41-C41</f>
        <v>6000</v>
      </c>
      <c r="E41" s="113" t="s">
        <v>113</v>
      </c>
      <c r="F41" s="22">
        <v>4000</v>
      </c>
    </row>
    <row r="42" spans="1:6" ht="18" customHeight="1">
      <c r="A42" s="115" t="s">
        <v>164</v>
      </c>
      <c r="B42" s="117"/>
      <c r="C42" s="117"/>
      <c r="D42" s="151"/>
      <c r="E42" s="118" t="s">
        <v>85</v>
      </c>
      <c r="F42" s="38">
        <v>6000</v>
      </c>
    </row>
    <row r="43" spans="1:7" ht="18" customHeight="1">
      <c r="A43" s="132" t="s">
        <v>53</v>
      </c>
      <c r="B43" s="19">
        <v>7000</v>
      </c>
      <c r="C43" s="123">
        <v>10000</v>
      </c>
      <c r="D43" s="153">
        <f>B43-C43</f>
        <v>-3000</v>
      </c>
      <c r="E43" s="42" t="s">
        <v>88</v>
      </c>
      <c r="F43" s="38">
        <v>7000</v>
      </c>
      <c r="G43" s="56"/>
    </row>
    <row r="44" spans="1:7" ht="18" customHeight="1">
      <c r="A44" s="135" t="s">
        <v>55</v>
      </c>
      <c r="B44" s="123">
        <v>80000</v>
      </c>
      <c r="C44" s="123">
        <v>90000</v>
      </c>
      <c r="D44" s="153">
        <f>B44-C44</f>
        <v>-10000</v>
      </c>
      <c r="E44" s="118"/>
      <c r="F44" s="38"/>
      <c r="G44" s="56"/>
    </row>
    <row r="45" spans="1:6" ht="18" customHeight="1">
      <c r="A45" s="47" t="s">
        <v>22</v>
      </c>
      <c r="B45" s="35">
        <f>SUM(B23:B44)</f>
        <v>882000</v>
      </c>
      <c r="C45" s="35">
        <f>SUM(C23:C44)</f>
        <v>903000</v>
      </c>
      <c r="D45" s="36">
        <f>SUM(D23:D44)</f>
        <v>-21000</v>
      </c>
      <c r="E45" s="89"/>
      <c r="F45" s="90"/>
    </row>
    <row r="46" spans="1:7" ht="13.5">
      <c r="A46" s="102"/>
      <c r="B46" s="104"/>
      <c r="C46" s="104"/>
      <c r="D46" s="105"/>
      <c r="E46" s="5"/>
      <c r="F46" s="5"/>
      <c r="G46" s="56"/>
    </row>
    <row r="47" spans="1:7" ht="13.5">
      <c r="A47" s="56"/>
      <c r="B47" s="106">
        <f>B18-B45</f>
        <v>0</v>
      </c>
      <c r="C47" s="56"/>
      <c r="D47" s="56"/>
      <c r="E47" s="5"/>
      <c r="F47" s="5"/>
      <c r="G47" s="56"/>
    </row>
    <row r="48" spans="1:7" ht="13.5">
      <c r="A48" s="56"/>
      <c r="B48" s="56"/>
      <c r="C48" s="56"/>
      <c r="D48" s="56"/>
      <c r="E48" s="5"/>
      <c r="F48" s="5"/>
      <c r="G48" s="56"/>
    </row>
    <row r="49" spans="1:7" ht="13.5">
      <c r="A49" s="56"/>
      <c r="B49" s="56"/>
      <c r="C49" s="56"/>
      <c r="D49" s="56"/>
      <c r="E49" s="5"/>
      <c r="F49" s="5"/>
      <c r="G49" s="56"/>
    </row>
    <row r="50" spans="1:7" ht="13.5">
      <c r="A50" s="56"/>
      <c r="B50" s="56"/>
      <c r="C50" s="56"/>
      <c r="D50" s="56"/>
      <c r="E50" s="5"/>
      <c r="F50" s="5"/>
      <c r="G50" s="56"/>
    </row>
    <row r="51" spans="1:7" ht="13.5">
      <c r="A51" s="56"/>
      <c r="B51" s="56"/>
      <c r="C51" s="56"/>
      <c r="D51" s="56"/>
      <c r="E51" s="5"/>
      <c r="F51" s="5"/>
      <c r="G51" s="56"/>
    </row>
    <row r="52" spans="1:7" ht="13.5">
      <c r="A52" s="56"/>
      <c r="B52" s="56"/>
      <c r="C52" s="56"/>
      <c r="D52" s="56"/>
      <c r="E52" s="5"/>
      <c r="F52" s="5"/>
      <c r="G52" s="56"/>
    </row>
    <row r="53" spans="1:7" ht="13.5">
      <c r="A53" s="56"/>
      <c r="B53" s="56"/>
      <c r="C53" s="56"/>
      <c r="D53" s="56"/>
      <c r="E53" s="5"/>
      <c r="F53" s="5"/>
      <c r="G53" s="56"/>
    </row>
    <row r="54" spans="1:7" ht="13.5">
      <c r="A54" s="56"/>
      <c r="B54" s="56"/>
      <c r="C54" s="56"/>
      <c r="D54" s="56"/>
      <c r="E54" s="5"/>
      <c r="F54" s="5"/>
      <c r="G54" s="56"/>
    </row>
    <row r="55" spans="1:7" ht="13.5">
      <c r="A55" s="56"/>
      <c r="B55" s="56"/>
      <c r="C55" s="56"/>
      <c r="D55" s="56"/>
      <c r="E55" s="5"/>
      <c r="F55" s="5"/>
      <c r="G55" s="56"/>
    </row>
    <row r="56" spans="1:7" ht="13.5">
      <c r="A56" s="56"/>
      <c r="B56" s="56"/>
      <c r="C56" s="56"/>
      <c r="D56" s="56"/>
      <c r="E56" s="56"/>
      <c r="F56" s="56"/>
      <c r="G56" s="56"/>
    </row>
  </sheetData>
  <sheetProtection/>
  <mergeCells count="1">
    <mergeCell ref="A2:F2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31">
      <selection activeCell="B50" sqref="B50:E50"/>
    </sheetView>
  </sheetViews>
  <sheetFormatPr defaultColWidth="9.00390625" defaultRowHeight="13.5"/>
  <cols>
    <col min="1" max="1" width="13.125" style="7" customWidth="1"/>
    <col min="2" max="4" width="11.625" style="7" customWidth="1"/>
    <col min="5" max="5" width="33.125" style="7" customWidth="1"/>
    <col min="6" max="6" width="8.625" style="318" customWidth="1"/>
    <col min="7" max="7" width="7.75390625" style="7" customWidth="1"/>
    <col min="8" max="8" width="7.875" style="108" customWidth="1"/>
    <col min="9" max="16384" width="9.00390625" style="7" customWidth="1"/>
  </cols>
  <sheetData>
    <row r="1" spans="1:6" ht="18" customHeight="1">
      <c r="A1" s="461" t="s">
        <v>165</v>
      </c>
      <c r="B1" s="461"/>
      <c r="C1" s="461"/>
      <c r="D1" s="461"/>
      <c r="E1" s="461"/>
      <c r="F1" s="461"/>
    </row>
    <row r="2" spans="1:6" ht="18" customHeight="1">
      <c r="A2" s="8"/>
      <c r="B2" s="8"/>
      <c r="C2" s="8"/>
      <c r="D2" s="8"/>
      <c r="E2" s="8"/>
      <c r="F2" s="271"/>
    </row>
    <row r="3" spans="2:6" ht="13.5" customHeight="1">
      <c r="B3" s="11"/>
      <c r="C3" s="11"/>
      <c r="D3" s="11"/>
      <c r="E3" s="11"/>
      <c r="F3" s="272" t="s">
        <v>79</v>
      </c>
    </row>
    <row r="4" spans="2:6" ht="13.5" customHeight="1">
      <c r="B4" s="11"/>
      <c r="C4" s="11"/>
      <c r="D4" s="11"/>
      <c r="E4" s="11"/>
      <c r="F4" s="272" t="s">
        <v>80</v>
      </c>
    </row>
    <row r="5" spans="2:6" ht="13.5" customHeight="1">
      <c r="B5" s="11"/>
      <c r="C5" s="11"/>
      <c r="D5" s="11"/>
      <c r="E5" s="11"/>
      <c r="F5" s="272"/>
    </row>
    <row r="6" spans="1:6" ht="18" customHeight="1">
      <c r="A6" s="7" t="s">
        <v>3</v>
      </c>
      <c r="E6" s="12"/>
      <c r="F6" s="52" t="s">
        <v>4</v>
      </c>
    </row>
    <row r="7" spans="1:6" ht="18" customHeight="1">
      <c r="A7" s="13" t="s">
        <v>5</v>
      </c>
      <c r="B7" s="14" t="s">
        <v>6</v>
      </c>
      <c r="C7" s="13" t="s">
        <v>7</v>
      </c>
      <c r="D7" s="13" t="s">
        <v>8</v>
      </c>
      <c r="E7" s="15" t="s">
        <v>9</v>
      </c>
      <c r="F7" s="273"/>
    </row>
    <row r="8" spans="1:9" ht="18" customHeight="1">
      <c r="A8" s="17" t="s">
        <v>10</v>
      </c>
      <c r="B8" s="274">
        <v>300000</v>
      </c>
      <c r="C8" s="275">
        <f>SUM(F9:F11)</f>
        <v>338000</v>
      </c>
      <c r="D8" s="276">
        <f>C8-B8</f>
        <v>38000</v>
      </c>
      <c r="E8" s="277" t="s">
        <v>132</v>
      </c>
      <c r="F8" s="278"/>
      <c r="H8" s="109"/>
      <c r="I8" s="10"/>
    </row>
    <row r="9" spans="1:9" ht="18" customHeight="1">
      <c r="A9" s="23"/>
      <c r="B9" s="279"/>
      <c r="C9" s="279"/>
      <c r="D9" s="78"/>
      <c r="E9" s="280" t="s">
        <v>194</v>
      </c>
      <c r="F9" s="80">
        <v>213000</v>
      </c>
      <c r="H9" s="109"/>
      <c r="I9" s="10"/>
    </row>
    <row r="10" spans="1:9" ht="18" customHeight="1">
      <c r="A10" s="23"/>
      <c r="B10" s="279"/>
      <c r="C10" s="279"/>
      <c r="D10" s="78"/>
      <c r="E10" s="280" t="s">
        <v>195</v>
      </c>
      <c r="F10" s="80">
        <v>29000</v>
      </c>
      <c r="H10" s="109"/>
      <c r="I10" s="10"/>
    </row>
    <row r="11" spans="1:9" ht="18" customHeight="1">
      <c r="A11" s="23"/>
      <c r="B11" s="281"/>
      <c r="C11" s="281"/>
      <c r="D11" s="88"/>
      <c r="E11" s="282" t="s">
        <v>166</v>
      </c>
      <c r="F11" s="100">
        <v>96000</v>
      </c>
      <c r="H11" s="146"/>
      <c r="I11" s="10"/>
    </row>
    <row r="12" spans="1:6" ht="18" customHeight="1">
      <c r="A12" s="29" t="s">
        <v>15</v>
      </c>
      <c r="B12" s="275">
        <v>300000</v>
      </c>
      <c r="C12" s="275">
        <f>SUM(F12:F13)</f>
        <v>300000</v>
      </c>
      <c r="D12" s="276">
        <f>C12-B12</f>
        <v>0</v>
      </c>
      <c r="E12" s="277" t="s">
        <v>16</v>
      </c>
      <c r="F12" s="283">
        <v>200000</v>
      </c>
    </row>
    <row r="13" spans="1:6" ht="18" customHeight="1">
      <c r="A13" s="33"/>
      <c r="B13" s="281"/>
      <c r="C13" s="281"/>
      <c r="D13" s="88"/>
      <c r="E13" s="99" t="s">
        <v>64</v>
      </c>
      <c r="F13" s="100">
        <v>100000</v>
      </c>
    </row>
    <row r="14" spans="1:6" ht="18" customHeight="1">
      <c r="A14" s="33" t="s">
        <v>83</v>
      </c>
      <c r="B14" s="35">
        <v>100000</v>
      </c>
      <c r="C14" s="35">
        <f>F14</f>
        <v>100000</v>
      </c>
      <c r="D14" s="36">
        <f>C14-B14</f>
        <v>0</v>
      </c>
      <c r="E14" s="284" t="s">
        <v>84</v>
      </c>
      <c r="F14" s="38">
        <v>100000</v>
      </c>
    </row>
    <row r="15" spans="1:6" ht="18" customHeight="1">
      <c r="A15" s="39" t="s">
        <v>18</v>
      </c>
      <c r="B15" s="41">
        <v>1009</v>
      </c>
      <c r="C15" s="41">
        <f>SUM(F15:F15)</f>
        <v>127</v>
      </c>
      <c r="D15" s="49">
        <f>C15-B15</f>
        <v>-882</v>
      </c>
      <c r="E15" s="42" t="s">
        <v>19</v>
      </c>
      <c r="F15" s="43">
        <v>127</v>
      </c>
    </row>
    <row r="16" spans="1:6" ht="18" customHeight="1">
      <c r="A16" s="44" t="s">
        <v>20</v>
      </c>
      <c r="B16" s="35">
        <v>201991</v>
      </c>
      <c r="C16" s="35">
        <f>F16</f>
        <v>201991</v>
      </c>
      <c r="D16" s="36">
        <f>B16-C16</f>
        <v>0</v>
      </c>
      <c r="E16" s="285" t="s">
        <v>177</v>
      </c>
      <c r="F16" s="28">
        <v>201991</v>
      </c>
    </row>
    <row r="17" spans="1:6" ht="18" customHeight="1">
      <c r="A17" s="286" t="s">
        <v>22</v>
      </c>
      <c r="B17" s="287">
        <f>SUM(B8:B16)</f>
        <v>903000</v>
      </c>
      <c r="C17" s="287">
        <f>SUM(C8:C16)</f>
        <v>940118</v>
      </c>
      <c r="D17" s="130">
        <f>SUM(D8:D16)</f>
        <v>37118</v>
      </c>
      <c r="E17" s="288"/>
      <c r="F17" s="289"/>
    </row>
    <row r="18" spans="1:6" ht="18" customHeight="1">
      <c r="A18" s="290"/>
      <c r="B18" s="291"/>
      <c r="C18" s="291"/>
      <c r="D18" s="292"/>
      <c r="E18" s="293"/>
      <c r="F18" s="294"/>
    </row>
    <row r="19" spans="4:6" ht="18" customHeight="1">
      <c r="D19" s="147"/>
      <c r="F19" s="295"/>
    </row>
    <row r="20" spans="1:6" ht="18" customHeight="1">
      <c r="A20" s="7" t="s">
        <v>23</v>
      </c>
      <c r="E20" s="52"/>
      <c r="F20" s="52" t="s">
        <v>4</v>
      </c>
    </row>
    <row r="21" spans="1:6" ht="18" customHeight="1">
      <c r="A21" s="53" t="s">
        <v>5</v>
      </c>
      <c r="B21" s="319" t="s">
        <v>6</v>
      </c>
      <c r="C21" s="13" t="s">
        <v>7</v>
      </c>
      <c r="D21" s="13" t="s">
        <v>25</v>
      </c>
      <c r="E21" s="54" t="s">
        <v>9</v>
      </c>
      <c r="F21" s="296"/>
    </row>
    <row r="22" spans="1:8" ht="18" customHeight="1">
      <c r="A22" s="111" t="s">
        <v>27</v>
      </c>
      <c r="B22" s="274">
        <v>219000</v>
      </c>
      <c r="C22" s="274">
        <f>SUM(F22:F25)</f>
        <v>224000</v>
      </c>
      <c r="D22" s="297">
        <f>B22-C22</f>
        <v>-5000</v>
      </c>
      <c r="E22" s="298" t="s">
        <v>178</v>
      </c>
      <c r="F22" s="283">
        <v>24000</v>
      </c>
      <c r="H22" s="114"/>
    </row>
    <row r="23" spans="1:8" ht="18" customHeight="1">
      <c r="A23" s="57"/>
      <c r="B23" s="299"/>
      <c r="C23" s="299"/>
      <c r="D23" s="300"/>
      <c r="E23" s="83" t="s">
        <v>29</v>
      </c>
      <c r="F23" s="80">
        <v>100000</v>
      </c>
      <c r="H23" s="114"/>
    </row>
    <row r="24" spans="1:8" ht="18" customHeight="1">
      <c r="A24" s="57"/>
      <c r="B24" s="299"/>
      <c r="C24" s="299"/>
      <c r="D24" s="300"/>
      <c r="E24" s="83" t="s">
        <v>179</v>
      </c>
      <c r="F24" s="80">
        <v>40000</v>
      </c>
      <c r="H24" s="114"/>
    </row>
    <row r="25" spans="1:8" ht="18" customHeight="1">
      <c r="A25" s="115"/>
      <c r="B25" s="301"/>
      <c r="C25" s="301"/>
      <c r="D25" s="302"/>
      <c r="E25" s="99" t="s">
        <v>180</v>
      </c>
      <c r="F25" s="100">
        <v>60000</v>
      </c>
      <c r="H25" s="114"/>
    </row>
    <row r="26" spans="1:8" ht="18" customHeight="1">
      <c r="A26" s="57" t="s">
        <v>30</v>
      </c>
      <c r="B26" s="274">
        <v>90000</v>
      </c>
      <c r="C26" s="274">
        <f>SUM(F26:F28)</f>
        <v>21920</v>
      </c>
      <c r="D26" s="297">
        <f>B26-C26</f>
        <v>68080</v>
      </c>
      <c r="E26" s="303" t="s">
        <v>31</v>
      </c>
      <c r="F26" s="283">
        <v>12540</v>
      </c>
      <c r="H26" s="114"/>
    </row>
    <row r="27" spans="1:8" ht="18" customHeight="1">
      <c r="A27" s="57"/>
      <c r="B27" s="92"/>
      <c r="C27" s="92"/>
      <c r="D27" s="300"/>
      <c r="E27" s="79" t="s">
        <v>181</v>
      </c>
      <c r="F27" s="80">
        <v>2640</v>
      </c>
      <c r="H27" s="114"/>
    </row>
    <row r="28" spans="1:8" ht="18" customHeight="1">
      <c r="A28" s="57"/>
      <c r="B28" s="92"/>
      <c r="C28" s="92"/>
      <c r="D28" s="300"/>
      <c r="E28" s="79" t="s">
        <v>182</v>
      </c>
      <c r="F28" s="80">
        <v>6740</v>
      </c>
      <c r="H28" s="114"/>
    </row>
    <row r="29" spans="1:8" ht="18" customHeight="1">
      <c r="A29" s="304" t="s">
        <v>33</v>
      </c>
      <c r="B29" s="274">
        <v>12000</v>
      </c>
      <c r="C29" s="274">
        <f>SUM(F29:F30)</f>
        <v>9770</v>
      </c>
      <c r="D29" s="305">
        <f>B29-C29</f>
        <v>2230</v>
      </c>
      <c r="E29" s="277" t="s">
        <v>183</v>
      </c>
      <c r="F29" s="283">
        <v>8300</v>
      </c>
      <c r="H29" s="124"/>
    </row>
    <row r="30" spans="1:8" ht="18" customHeight="1">
      <c r="A30" s="306"/>
      <c r="B30" s="268"/>
      <c r="C30" s="268"/>
      <c r="D30" s="307"/>
      <c r="E30" s="73" t="s">
        <v>151</v>
      </c>
      <c r="F30" s="74">
        <v>1470</v>
      </c>
      <c r="H30" s="124"/>
    </row>
    <row r="31" spans="1:8" ht="18" customHeight="1">
      <c r="A31" s="125" t="s">
        <v>35</v>
      </c>
      <c r="B31" s="274">
        <v>71000</v>
      </c>
      <c r="C31" s="274">
        <f>SUM(F31:F32)</f>
        <v>134711</v>
      </c>
      <c r="D31" s="305">
        <f>B31-C31</f>
        <v>-63711</v>
      </c>
      <c r="E31" s="277" t="s">
        <v>35</v>
      </c>
      <c r="F31" s="283">
        <v>134711</v>
      </c>
      <c r="H31" s="114"/>
    </row>
    <row r="32" spans="1:8" ht="18" customHeight="1">
      <c r="A32" s="115"/>
      <c r="B32" s="91"/>
      <c r="C32" s="91"/>
      <c r="D32" s="150"/>
      <c r="E32" s="308"/>
      <c r="F32" s="309"/>
      <c r="H32" s="114"/>
    </row>
    <row r="33" spans="1:8" ht="18" customHeight="1">
      <c r="A33" s="57" t="s">
        <v>36</v>
      </c>
      <c r="B33" s="274">
        <v>298000</v>
      </c>
      <c r="C33" s="274">
        <f>SUM(F33:F36)</f>
        <v>322464</v>
      </c>
      <c r="D33" s="297">
        <f>B33-C33</f>
        <v>-24464</v>
      </c>
      <c r="E33" s="277" t="s">
        <v>184</v>
      </c>
      <c r="F33" s="283">
        <v>122884</v>
      </c>
      <c r="H33" s="114"/>
    </row>
    <row r="34" spans="1:8" ht="18" customHeight="1">
      <c r="A34" s="57"/>
      <c r="B34" s="92"/>
      <c r="C34" s="92"/>
      <c r="D34" s="300"/>
      <c r="E34" s="79" t="s">
        <v>185</v>
      </c>
      <c r="F34" s="80">
        <v>147000</v>
      </c>
      <c r="H34" s="131"/>
    </row>
    <row r="35" spans="1:8" ht="18" customHeight="1">
      <c r="A35" s="57"/>
      <c r="B35" s="92"/>
      <c r="C35" s="92"/>
      <c r="D35" s="300"/>
      <c r="E35" s="310" t="s">
        <v>186</v>
      </c>
      <c r="F35" s="80">
        <v>51530</v>
      </c>
      <c r="H35" s="131"/>
    </row>
    <row r="36" spans="1:8" ht="18" customHeight="1">
      <c r="A36" s="57"/>
      <c r="B36" s="92"/>
      <c r="C36" s="92"/>
      <c r="D36" s="300"/>
      <c r="E36" s="79" t="s">
        <v>187</v>
      </c>
      <c r="F36" s="80">
        <v>1050</v>
      </c>
      <c r="H36" s="114"/>
    </row>
    <row r="37" spans="1:8" ht="18" customHeight="1">
      <c r="A37" s="111" t="s">
        <v>38</v>
      </c>
      <c r="B37" s="274">
        <v>109000</v>
      </c>
      <c r="C37" s="274">
        <f>SUM(F37:F42)</f>
        <v>37400</v>
      </c>
      <c r="D37" s="297">
        <f>B37-C37</f>
        <v>71600</v>
      </c>
      <c r="E37" s="277" t="s">
        <v>188</v>
      </c>
      <c r="F37" s="283">
        <v>2880</v>
      </c>
      <c r="H37" s="114"/>
    </row>
    <row r="38" spans="1:8" ht="18" customHeight="1">
      <c r="A38" s="57"/>
      <c r="B38" s="92"/>
      <c r="C38" s="77"/>
      <c r="D38" s="311"/>
      <c r="E38" s="79" t="s">
        <v>189</v>
      </c>
      <c r="F38" s="80">
        <v>6000</v>
      </c>
      <c r="H38" s="114"/>
    </row>
    <row r="39" spans="1:8" ht="18" customHeight="1">
      <c r="A39" s="57"/>
      <c r="B39" s="92"/>
      <c r="C39" s="77"/>
      <c r="D39" s="311"/>
      <c r="E39" s="79" t="s">
        <v>203</v>
      </c>
      <c r="F39" s="80">
        <v>12000</v>
      </c>
      <c r="H39" s="114"/>
    </row>
    <row r="40" spans="1:8" ht="18" customHeight="1">
      <c r="A40" s="57"/>
      <c r="B40" s="92"/>
      <c r="C40" s="77"/>
      <c r="D40" s="311"/>
      <c r="E40" s="79" t="s">
        <v>190</v>
      </c>
      <c r="F40" s="80">
        <v>1080</v>
      </c>
      <c r="H40" s="114"/>
    </row>
    <row r="41" spans="1:8" ht="18" customHeight="1">
      <c r="A41" s="57"/>
      <c r="B41" s="92"/>
      <c r="C41" s="77"/>
      <c r="D41" s="311"/>
      <c r="E41" s="79" t="s">
        <v>191</v>
      </c>
      <c r="F41" s="80">
        <v>14535</v>
      </c>
      <c r="H41" s="114"/>
    </row>
    <row r="42" spans="1:8" ht="18" customHeight="1">
      <c r="A42" s="57"/>
      <c r="B42" s="92"/>
      <c r="C42" s="77"/>
      <c r="D42" s="311"/>
      <c r="E42" s="79" t="s">
        <v>192</v>
      </c>
      <c r="F42" s="80">
        <v>905</v>
      </c>
      <c r="H42" s="114"/>
    </row>
    <row r="43" spans="1:8" ht="18" customHeight="1">
      <c r="A43" s="111" t="s">
        <v>51</v>
      </c>
      <c r="B43" s="274">
        <v>4000</v>
      </c>
      <c r="C43" s="274">
        <f>F43</f>
        <v>4190</v>
      </c>
      <c r="D43" s="297">
        <f>B43-C43</f>
        <v>-190</v>
      </c>
      <c r="E43" s="277" t="s">
        <v>176</v>
      </c>
      <c r="F43" s="283">
        <v>4190</v>
      </c>
      <c r="H43" s="107"/>
    </row>
    <row r="44" spans="1:8" ht="18" customHeight="1">
      <c r="A44" s="57" t="s">
        <v>52</v>
      </c>
      <c r="B44" s="301"/>
      <c r="C44" s="312"/>
      <c r="D44" s="302"/>
      <c r="E44" s="99"/>
      <c r="F44" s="100"/>
      <c r="H44" s="7"/>
    </row>
    <row r="45" spans="1:8" ht="18" customHeight="1">
      <c r="A45" s="111" t="s">
        <v>53</v>
      </c>
      <c r="B45" s="274">
        <v>10000</v>
      </c>
      <c r="C45" s="274">
        <f>SUM(F45)</f>
        <v>4935</v>
      </c>
      <c r="D45" s="297">
        <f>B45-C45</f>
        <v>5065</v>
      </c>
      <c r="E45" s="277" t="s">
        <v>88</v>
      </c>
      <c r="F45" s="283">
        <v>4935</v>
      </c>
      <c r="G45" s="56"/>
      <c r="H45" s="134"/>
    </row>
    <row r="46" spans="1:8" ht="18" customHeight="1">
      <c r="A46" s="135"/>
      <c r="B46" s="59"/>
      <c r="C46" s="59"/>
      <c r="D46" s="150"/>
      <c r="E46" s="313"/>
      <c r="F46" s="314"/>
      <c r="G46" s="56"/>
      <c r="H46" s="134"/>
    </row>
    <row r="47" spans="1:8" ht="18" customHeight="1">
      <c r="A47" s="135" t="s">
        <v>55</v>
      </c>
      <c r="B47" s="123">
        <v>90000</v>
      </c>
      <c r="C47" s="123">
        <f>F47</f>
        <v>0</v>
      </c>
      <c r="D47" s="153">
        <f>B47-C47</f>
        <v>90000</v>
      </c>
      <c r="E47" s="118"/>
      <c r="F47" s="38"/>
      <c r="G47" s="56"/>
      <c r="H47" s="134"/>
    </row>
    <row r="48" spans="1:8" ht="18" customHeight="1">
      <c r="A48" s="286" t="s">
        <v>22</v>
      </c>
      <c r="B48" s="287">
        <f>SUM(B22:B47)</f>
        <v>903000</v>
      </c>
      <c r="C48" s="287">
        <f>SUM(C22:C47)</f>
        <v>759390</v>
      </c>
      <c r="D48" s="130">
        <f>B48-C48</f>
        <v>143610</v>
      </c>
      <c r="E48" s="315"/>
      <c r="F48" s="316"/>
      <c r="H48" s="138"/>
    </row>
    <row r="49" spans="1:8" ht="18" customHeight="1" thickBot="1">
      <c r="A49" s="290"/>
      <c r="B49" s="291"/>
      <c r="C49" s="291"/>
      <c r="D49" s="292"/>
      <c r="E49" s="293"/>
      <c r="F49" s="293"/>
      <c r="H49" s="138"/>
    </row>
    <row r="50" spans="1:8" ht="18" customHeight="1" thickBot="1" thickTop="1">
      <c r="A50" s="290"/>
      <c r="B50" s="464" t="s">
        <v>193</v>
      </c>
      <c r="C50" s="465"/>
      <c r="D50" s="465"/>
      <c r="E50" s="466"/>
      <c r="F50" s="293"/>
      <c r="H50" s="138"/>
    </row>
    <row r="51" spans="1:8" ht="14.25" thickTop="1">
      <c r="A51" s="102"/>
      <c r="B51" s="104"/>
      <c r="C51" s="104"/>
      <c r="D51" s="105"/>
      <c r="E51" s="5"/>
      <c r="F51" s="317"/>
      <c r="G51" s="56"/>
      <c r="H51" s="134"/>
    </row>
    <row r="52" spans="1:8" ht="13.5">
      <c r="A52" s="56"/>
      <c r="B52" s="106">
        <f>B17-B48</f>
        <v>0</v>
      </c>
      <c r="C52" s="106">
        <f>C17-C48</f>
        <v>180728</v>
      </c>
      <c r="D52" s="56"/>
      <c r="E52" s="5"/>
      <c r="F52" s="317"/>
      <c r="G52" s="56"/>
      <c r="H52" s="134"/>
    </row>
    <row r="53" spans="1:8" ht="13.5">
      <c r="A53" s="56"/>
      <c r="B53" s="56"/>
      <c r="C53" s="56"/>
      <c r="D53" s="56"/>
      <c r="E53" s="5"/>
      <c r="F53" s="317"/>
      <c r="G53" s="56"/>
      <c r="H53" s="134"/>
    </row>
    <row r="54" spans="1:8" ht="13.5">
      <c r="A54" s="56"/>
      <c r="B54" s="56"/>
      <c r="C54" s="56"/>
      <c r="D54" s="56"/>
      <c r="E54" s="5"/>
      <c r="F54" s="317"/>
      <c r="G54" s="56"/>
      <c r="H54" s="134"/>
    </row>
    <row r="55" spans="1:8" ht="13.5">
      <c r="A55" s="56"/>
      <c r="B55" s="56"/>
      <c r="C55" s="56"/>
      <c r="D55" s="56"/>
      <c r="E55" s="5"/>
      <c r="F55" s="317"/>
      <c r="G55" s="56"/>
      <c r="H55" s="134"/>
    </row>
    <row r="56" spans="1:8" ht="13.5">
      <c r="A56" s="56"/>
      <c r="B56" s="56"/>
      <c r="C56" s="56"/>
      <c r="D56" s="56"/>
      <c r="E56" s="5"/>
      <c r="F56" s="317"/>
      <c r="G56" s="56"/>
      <c r="H56" s="134"/>
    </row>
    <row r="57" spans="1:8" ht="13.5">
      <c r="A57" s="56"/>
      <c r="B57" s="56"/>
      <c r="C57" s="56"/>
      <c r="D57" s="56"/>
      <c r="E57" s="5"/>
      <c r="F57" s="317"/>
      <c r="G57" s="56"/>
      <c r="H57" s="134"/>
    </row>
    <row r="58" spans="1:8" ht="13.5">
      <c r="A58" s="56"/>
      <c r="B58" s="56"/>
      <c r="C58" s="56"/>
      <c r="D58" s="56"/>
      <c r="E58" s="5"/>
      <c r="F58" s="317"/>
      <c r="G58" s="56"/>
      <c r="H58" s="134"/>
    </row>
    <row r="59" spans="1:8" ht="13.5">
      <c r="A59" s="56"/>
      <c r="B59" s="56"/>
      <c r="C59" s="56"/>
      <c r="D59" s="56"/>
      <c r="E59" s="5"/>
      <c r="F59" s="317"/>
      <c r="G59" s="56"/>
      <c r="H59" s="134"/>
    </row>
    <row r="60" spans="1:8" ht="13.5">
      <c r="A60" s="56"/>
      <c r="B60" s="56"/>
      <c r="C60" s="56"/>
      <c r="D60" s="56"/>
      <c r="E60" s="5"/>
      <c r="F60" s="317"/>
      <c r="G60" s="56"/>
      <c r="H60" s="134"/>
    </row>
    <row r="61" spans="1:8" ht="13.5">
      <c r="A61" s="56"/>
      <c r="B61" s="56"/>
      <c r="C61" s="56"/>
      <c r="D61" s="56"/>
      <c r="E61" s="56"/>
      <c r="F61" s="293"/>
      <c r="G61" s="56"/>
      <c r="H61" s="134"/>
    </row>
  </sheetData>
  <sheetProtection/>
  <mergeCells count="2">
    <mergeCell ref="A1:F1"/>
    <mergeCell ref="B50:E50"/>
  </mergeCells>
  <printOptions horizontalCentered="1"/>
  <pageMargins left="0.5905511811023623" right="0.5905511811023623" top="0.7874015748031497" bottom="0.8267716535433072" header="0.5118110236220472" footer="0.5118110236220472"/>
  <pageSetup fitToHeight="2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社会福祉法人鳥取県社会福祉協議会</dc:creator>
  <cp:keywords/>
  <dc:description/>
  <cp:lastModifiedBy>社会福祉法人鳥取県社会福祉協議会</cp:lastModifiedBy>
  <cp:lastPrinted>2011-05-26T00:24:12Z</cp:lastPrinted>
  <dcterms:created xsi:type="dcterms:W3CDTF">2009-04-16T06:15:02Z</dcterms:created>
  <dcterms:modified xsi:type="dcterms:W3CDTF">2011-05-26T00:24:14Z</dcterms:modified>
  <cp:category/>
  <cp:version/>
  <cp:contentType/>
  <cp:contentStatus/>
</cp:coreProperties>
</file>